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32" yWindow="-12" windowWidth="7680" windowHeight="7236"/>
  </bookViews>
  <sheets>
    <sheet name="Certificated" sheetId="1" r:id="rId1"/>
    <sheet name="Classified" sheetId="6" r:id="rId2"/>
    <sheet name="Other Expenses" sheetId="5" r:id="rId3"/>
    <sheet name="Names of FS" sheetId="8" r:id="rId4"/>
    <sheet name="Programs" sheetId="9" r:id="rId5"/>
  </sheets>
  <externalReferences>
    <externalReference r:id="rId6"/>
    <externalReference r:id="rId7"/>
    <externalReference r:id="rId8"/>
  </externalReferences>
  <definedNames>
    <definedName name="_cer1">Certificated!$AD$48</definedName>
    <definedName name="_xlnm._FilterDatabase" localSheetId="3" hidden="1">'Names of FS'!$A$2:$E$919</definedName>
    <definedName name="_xlnm._FilterDatabase" localSheetId="4" hidden="1">Programs!$A$3:$F$425</definedName>
    <definedName name="_med1">Certificated!$AG$48</definedName>
    <definedName name="_med2">Classified!$AG$31</definedName>
    <definedName name="all" localSheetId="1">Classified!#REF!</definedName>
    <definedName name="all">Certificated!$AD$2</definedName>
    <definedName name="Basis">#REF!</definedName>
    <definedName name="Benefit_PP" localSheetId="3">#REF!</definedName>
    <definedName name="Benefit_PP">#REF!</definedName>
    <definedName name="BenefitPP" localSheetId="3">#REF!</definedName>
    <definedName name="BenefitPP">#REF!</definedName>
    <definedName name="Bfactor" localSheetId="3">#REF!</definedName>
    <definedName name="Bfactor">#REF!</definedName>
    <definedName name="cben">Certificated!$AF$48</definedName>
    <definedName name="cben2" localSheetId="1">Classified!$AF$31</definedName>
    <definedName name="clas">Classified!$AD$31</definedName>
    <definedName name="class" localSheetId="1">Classified!$AD$31</definedName>
    <definedName name="Class" localSheetId="3">#REF!</definedName>
    <definedName name="class">#REF!</definedName>
    <definedName name="class1">Classified!$AD$31</definedName>
    <definedName name="class2" localSheetId="1">Classified!$AD$31</definedName>
    <definedName name="clben">#REF!</definedName>
    <definedName name="DATA1" localSheetId="3">#REF!</definedName>
    <definedName name="DATA1">#REF!</definedName>
    <definedName name="DATA10" localSheetId="3">#REF!</definedName>
    <definedName name="DATA10">#REF!</definedName>
    <definedName name="DATA11" localSheetId="3">#REF!</definedName>
    <definedName name="DATA11">#REF!</definedName>
    <definedName name="DATA12" localSheetId="3">#REF!</definedName>
    <definedName name="DATA12">#REF!</definedName>
    <definedName name="DATA13" localSheetId="3">#REF!</definedName>
    <definedName name="DATA13">#REF!</definedName>
    <definedName name="DATA14" localSheetId="3">#REF!</definedName>
    <definedName name="DATA14">#REF!</definedName>
    <definedName name="DATA15" localSheetId="3">#REF!</definedName>
    <definedName name="DATA15">#REF!</definedName>
    <definedName name="DATA16" localSheetId="3">#REF!</definedName>
    <definedName name="DATA16">#REF!</definedName>
    <definedName name="DATA17" localSheetId="3">#REF!</definedName>
    <definedName name="DATA17">#REF!</definedName>
    <definedName name="DATA18" localSheetId="3">#REF!</definedName>
    <definedName name="DATA18">#REF!</definedName>
    <definedName name="DATA19" localSheetId="3">#REF!</definedName>
    <definedName name="DATA19">#REF!</definedName>
    <definedName name="DATA2" localSheetId="3">#REF!</definedName>
    <definedName name="DATA2">#REF!</definedName>
    <definedName name="DATA20" localSheetId="3">#REF!</definedName>
    <definedName name="DATA20">#REF!</definedName>
    <definedName name="DATA21" localSheetId="3">#REF!</definedName>
    <definedName name="DATA21">#REF!</definedName>
    <definedName name="DATA22" localSheetId="3">#REF!</definedName>
    <definedName name="DATA22">#REF!</definedName>
    <definedName name="DATA23" localSheetId="3">#REF!</definedName>
    <definedName name="DATA23">#REF!</definedName>
    <definedName name="DATA24" localSheetId="3">#REF!</definedName>
    <definedName name="DATA24">#REF!</definedName>
    <definedName name="DATA25" localSheetId="3">#REF!</definedName>
    <definedName name="DATA25">#REF!</definedName>
    <definedName name="DATA26" localSheetId="3">#REF!</definedName>
    <definedName name="DATA26">#REF!</definedName>
    <definedName name="DATA27" localSheetId="3">#REF!</definedName>
    <definedName name="DATA27">#REF!</definedName>
    <definedName name="DATA28" localSheetId="3">#REF!</definedName>
    <definedName name="DATA28">#REF!</definedName>
    <definedName name="DATA29" localSheetId="3">#REF!</definedName>
    <definedName name="DATA29">#REF!</definedName>
    <definedName name="DATA3" localSheetId="3">#REF!</definedName>
    <definedName name="DATA3">#REF!</definedName>
    <definedName name="DATA30" localSheetId="3">#REF!</definedName>
    <definedName name="DATA30">#REF!</definedName>
    <definedName name="DATA31" localSheetId="3">#REF!</definedName>
    <definedName name="DATA31">#REF!</definedName>
    <definedName name="DATA32" localSheetId="3">#REF!</definedName>
    <definedName name="DATA32">#REF!</definedName>
    <definedName name="DATA33" localSheetId="3">#REF!</definedName>
    <definedName name="DATA33">#REF!</definedName>
    <definedName name="DATA34" localSheetId="3">#REF!</definedName>
    <definedName name="DATA34">#REF!</definedName>
    <definedName name="DATA35" localSheetId="3">#REF!</definedName>
    <definedName name="DATA35">#REF!</definedName>
    <definedName name="DATA36" localSheetId="3">#REF!</definedName>
    <definedName name="DATA36">#REF!</definedName>
    <definedName name="DATA37" localSheetId="3">#REF!</definedName>
    <definedName name="DATA37">#REF!</definedName>
    <definedName name="DATA38" localSheetId="3">#REF!</definedName>
    <definedName name="DATA38">#REF!</definedName>
    <definedName name="DATA39" localSheetId="3">#REF!</definedName>
    <definedName name="DATA39">#REF!</definedName>
    <definedName name="DATA4" localSheetId="3">#REF!</definedName>
    <definedName name="DATA4">#REF!</definedName>
    <definedName name="DATA40" localSheetId="3">#REF!</definedName>
    <definedName name="DATA40">#REF!</definedName>
    <definedName name="DATA41" localSheetId="3">#REF!</definedName>
    <definedName name="DATA41">#REF!</definedName>
    <definedName name="DATA42" localSheetId="3">#REF!</definedName>
    <definedName name="DATA42">#REF!</definedName>
    <definedName name="DATA43" localSheetId="3">#REF!</definedName>
    <definedName name="DATA43">#REF!</definedName>
    <definedName name="DATA44" localSheetId="3">#REF!</definedName>
    <definedName name="DATA44">#REF!</definedName>
    <definedName name="DATA45" localSheetId="3">#REF!</definedName>
    <definedName name="DATA45">#REF!</definedName>
    <definedName name="DATA46" localSheetId="3">#REF!</definedName>
    <definedName name="DATA46">#REF!</definedName>
    <definedName name="DATA47" localSheetId="3">#REF!</definedName>
    <definedName name="DATA47">#REF!</definedName>
    <definedName name="DATA48" localSheetId="3">#REF!</definedName>
    <definedName name="DATA48">#REF!</definedName>
    <definedName name="DATA49" localSheetId="3">#REF!</definedName>
    <definedName name="DATA49">#REF!</definedName>
    <definedName name="DATA5" localSheetId="3">#REF!</definedName>
    <definedName name="DATA5">#REF!</definedName>
    <definedName name="DATA50" localSheetId="3">#REF!</definedName>
    <definedName name="DATA50">#REF!</definedName>
    <definedName name="DATA6" localSheetId="3">#REF!</definedName>
    <definedName name="DATA6">#REF!</definedName>
    <definedName name="DATA7" localSheetId="3">#REF!</definedName>
    <definedName name="DATA7">#REF!</definedName>
    <definedName name="DATA8" localSheetId="3">#REF!</definedName>
    <definedName name="DATA8">#REF!</definedName>
    <definedName name="DATA9" localSheetId="3">#REF!</definedName>
    <definedName name="DATA9">#REF!</definedName>
    <definedName name="DaysWk" localSheetId="3">#REF!</definedName>
    <definedName name="DaysWk">#REF!</definedName>
    <definedName name="Description" localSheetId="3">#REF!</definedName>
    <definedName name="Description">#REF!</definedName>
    <definedName name="EcastSchools">'[1]E-Cast'!$A$1:$D$648</definedName>
    <definedName name="Enrollment" localSheetId="3">[2]ld2!$A$2:$C$172</definedName>
    <definedName name="Enrollment">[2]ld2!$A$2:$C$172</definedName>
    <definedName name="EnrollmentSchools">'[1]Reconciliation of Schools'!$A$12:$D$38</definedName>
    <definedName name="FC_Type">#REF!</definedName>
    <definedName name="FiscalNames">'Names of FS'!$A$2:$E$908</definedName>
    <definedName name="FiscalSpecialist" localSheetId="3">[3]All!$A$2:$H$845</definedName>
    <definedName name="FiscalSpecialist">[3]All!$A$2:$H$845</definedName>
    <definedName name="FLAG">#REF!</definedName>
    <definedName name="FTE" localSheetId="3">#REF!</definedName>
    <definedName name="FTE">#REF!</definedName>
    <definedName name="Grade" localSheetId="3">#REF!</definedName>
    <definedName name="Grade">#REF!</definedName>
    <definedName name="HOME_LOCN">#REF!</definedName>
    <definedName name="HOME_ORG">#REF!</definedName>
    <definedName name="HrsDay" localSheetId="3">#REF!</definedName>
    <definedName name="HrsDay">#REF!</definedName>
    <definedName name="ITEM" localSheetId="3">#REF!</definedName>
    <definedName name="ITEM">#REF!</definedName>
    <definedName name="med">#REF!</definedName>
    <definedName name="Name" localSheetId="3">#REF!</definedName>
    <definedName name="Name">#REF!</definedName>
    <definedName name="NAMELIST" localSheetId="3">OFFSET(#REF!,0,0,COUNTA(#REF!),1)</definedName>
    <definedName name="NAMELIST">OFFSET(#REF!,0,0,COUNTA(#REF!),1)</definedName>
    <definedName name="New">#REF!</definedName>
    <definedName name="Objt" localSheetId="3">#REF!</definedName>
    <definedName name="Objt">#REF!</definedName>
    <definedName name="Org_Code">'[1]2010-11 School List'!$B$2:$C$671</definedName>
    <definedName name="ORGN" localSheetId="3">#REF!</definedName>
    <definedName name="ORGN">#REF!</definedName>
    <definedName name="Other" localSheetId="3">#REF!</definedName>
    <definedName name="Other">#REF!</definedName>
    <definedName name="_xlnm.Print_Area" localSheetId="0">Certificated!$A$1:$AF$51</definedName>
    <definedName name="_xlnm.Print_Area" localSheetId="1">Classified!$A$1:$AF$45</definedName>
    <definedName name="_xlnm.Print_Area" localSheetId="2">'Other Expenses'!$A$1:$Q$53</definedName>
    <definedName name="_xlnm.Print_Titles" localSheetId="4">Programs!$1:$3</definedName>
    <definedName name="pROGRAM">#REF!</definedName>
    <definedName name="Rate" localSheetId="3">#REF!</definedName>
    <definedName name="Rate">#REF!</definedName>
    <definedName name="RPO_Travelers_SPED_MAG_2_25_10">#REF!</definedName>
    <definedName name="salary" localSheetId="3">#REF!</definedName>
    <definedName name="salary">#REF!</definedName>
    <definedName name="Salary_PP" localSheetId="3">#REF!</definedName>
    <definedName name="Salary_PP">#REF!</definedName>
    <definedName name="SalaryPP" localSheetId="3">#REF!</definedName>
    <definedName name="SalaryPP">#REF!</definedName>
    <definedName name="SCHOOLS" localSheetId="3">#REF!</definedName>
    <definedName name="SCHOOLS">#REF!</definedName>
    <definedName name="SpecEdEnrollment">'[1]09-10 Norm Day Enroll'!$B$3:$AE$893</definedName>
    <definedName name="Step" localSheetId="3">#REF!</definedName>
    <definedName name="Step">#REF!</definedName>
    <definedName name="tben">Classified!$Y$42</definedName>
    <definedName name="tbl_S046_sch" localSheetId="3">#REF!</definedName>
    <definedName name="tbl_S046_sch">#REF!</definedName>
    <definedName name="TEST0" localSheetId="3">#REF!</definedName>
    <definedName name="TEST0">#REF!</definedName>
    <definedName name="TEST1" localSheetId="3">#REF!</definedName>
    <definedName name="TEST1">#REF!</definedName>
    <definedName name="TEST10" localSheetId="3">#REF!</definedName>
    <definedName name="TEST10">#REF!</definedName>
    <definedName name="TEST11" localSheetId="3">#REF!</definedName>
    <definedName name="TEST11">#REF!</definedName>
    <definedName name="TEST12" localSheetId="3">#REF!</definedName>
    <definedName name="TEST12">#REF!</definedName>
    <definedName name="TEST13" localSheetId="3">#REF!</definedName>
    <definedName name="TEST13">#REF!</definedName>
    <definedName name="TEST14" localSheetId="3">#REF!</definedName>
    <definedName name="TEST14">#REF!</definedName>
    <definedName name="TEST15" localSheetId="3">#REF!</definedName>
    <definedName name="TEST15">#REF!</definedName>
    <definedName name="TEST16" localSheetId="3">#REF!</definedName>
    <definedName name="TEST16">#REF!</definedName>
    <definedName name="TEST17" localSheetId="3">#REF!</definedName>
    <definedName name="TEST17">#REF!</definedName>
    <definedName name="TEST18" localSheetId="3">#REF!</definedName>
    <definedName name="TEST18">#REF!</definedName>
    <definedName name="TEST19" localSheetId="3">#REF!</definedName>
    <definedName name="TEST19">#REF!</definedName>
    <definedName name="TEST2" localSheetId="3">#REF!</definedName>
    <definedName name="TEST2">#REF!</definedName>
    <definedName name="TEST20" localSheetId="3">#REF!</definedName>
    <definedName name="TEST20">#REF!</definedName>
    <definedName name="TEST21" localSheetId="3">#REF!</definedName>
    <definedName name="TEST21">#REF!</definedName>
    <definedName name="TEST22" localSheetId="3">#REF!</definedName>
    <definedName name="TEST22">#REF!</definedName>
    <definedName name="TEST23" localSheetId="3">#REF!</definedName>
    <definedName name="TEST23">#REF!</definedName>
    <definedName name="TEST24" localSheetId="3">#REF!</definedName>
    <definedName name="TEST24">#REF!</definedName>
    <definedName name="TEST25" localSheetId="3">#REF!</definedName>
    <definedName name="TEST25">#REF!</definedName>
    <definedName name="TEST26" localSheetId="3">#REF!</definedName>
    <definedName name="TEST26">#REF!</definedName>
    <definedName name="TEST27" localSheetId="3">#REF!</definedName>
    <definedName name="TEST27">#REF!</definedName>
    <definedName name="TEST28" localSheetId="3">#REF!</definedName>
    <definedName name="TEST28">#REF!</definedName>
    <definedName name="TEST29" localSheetId="3">#REF!</definedName>
    <definedName name="TEST29">#REF!</definedName>
    <definedName name="TEST3" localSheetId="3">#REF!</definedName>
    <definedName name="TEST3">#REF!</definedName>
    <definedName name="TEST30" localSheetId="3">#REF!</definedName>
    <definedName name="TEST30">#REF!</definedName>
    <definedName name="TEST31" localSheetId="3">#REF!</definedName>
    <definedName name="TEST31">#REF!</definedName>
    <definedName name="TEST32" localSheetId="3">#REF!</definedName>
    <definedName name="TEST32">#REF!</definedName>
    <definedName name="TEST33" localSheetId="3">#REF!</definedName>
    <definedName name="TEST33">#REF!</definedName>
    <definedName name="TEST34" localSheetId="3">#REF!</definedName>
    <definedName name="TEST34">#REF!</definedName>
    <definedName name="TEST35" localSheetId="3">#REF!</definedName>
    <definedName name="TEST35">#REF!</definedName>
    <definedName name="TEST36" localSheetId="3">#REF!</definedName>
    <definedName name="TEST36">#REF!</definedName>
    <definedName name="TEST37" localSheetId="3">#REF!</definedName>
    <definedName name="TEST37">#REF!</definedName>
    <definedName name="TEST38" localSheetId="3">#REF!</definedName>
    <definedName name="TEST38">#REF!</definedName>
    <definedName name="TEST39" localSheetId="3">#REF!</definedName>
    <definedName name="TEST39">#REF!</definedName>
    <definedName name="TEST4" localSheetId="3">#REF!</definedName>
    <definedName name="TEST4">#REF!</definedName>
    <definedName name="TEST40" localSheetId="3">#REF!</definedName>
    <definedName name="TEST40">#REF!</definedName>
    <definedName name="TEST41" localSheetId="3">#REF!</definedName>
    <definedName name="TEST41">#REF!</definedName>
    <definedName name="TEST42" localSheetId="3">#REF!</definedName>
    <definedName name="TEST42">#REF!</definedName>
    <definedName name="TEST43" localSheetId="3">#REF!</definedName>
    <definedName name="TEST43">#REF!</definedName>
    <definedName name="TEST44" localSheetId="3">#REF!</definedName>
    <definedName name="TEST44">#REF!</definedName>
    <definedName name="TEST45" localSheetId="3">#REF!</definedName>
    <definedName name="TEST45">#REF!</definedName>
    <definedName name="TEST46" localSheetId="3">#REF!</definedName>
    <definedName name="TEST46">#REF!</definedName>
    <definedName name="TEST5" localSheetId="3">#REF!</definedName>
    <definedName name="TEST5">#REF!</definedName>
    <definedName name="TEST6" localSheetId="3">#REF!</definedName>
    <definedName name="TEST6">#REF!</definedName>
    <definedName name="TEST7" localSheetId="3">#REF!</definedName>
    <definedName name="TEST7">#REF!</definedName>
    <definedName name="TEST8" localSheetId="3">#REF!</definedName>
    <definedName name="TEST8">#REF!</definedName>
    <definedName name="TEST9" localSheetId="3">#REF!</definedName>
    <definedName name="TEST9">#REF!</definedName>
    <definedName name="TESTHKEY" localSheetId="3">#REF!</definedName>
    <definedName name="TESTHKEY">#REF!</definedName>
    <definedName name="TESTKEYS" localSheetId="3">#REF!</definedName>
    <definedName name="TESTKEYS">#REF!</definedName>
    <definedName name="TESTVKEY" localSheetId="3">#REF!</definedName>
    <definedName name="TESTVKEY">#REF!</definedName>
    <definedName name="Total" localSheetId="3">#REF!</definedName>
    <definedName name="Total">#REF!</definedName>
    <definedName name="ws" localSheetId="3">#REF!</definedName>
    <definedName name="ws">#REF!</definedName>
  </definedNames>
  <calcPr calcId="145621" fullCalcOnLoad="1"/>
</workbook>
</file>

<file path=xl/calcChain.xml><?xml version="1.0" encoding="utf-8"?>
<calcChain xmlns="http://schemas.openxmlformats.org/spreadsheetml/2006/main">
  <c r="AG21" i="6" l="1"/>
  <c r="AG11" i="6"/>
  <c r="AG10" i="6"/>
  <c r="AG9" i="6"/>
  <c r="AG8" i="6"/>
  <c r="AG7" i="6"/>
  <c r="AG6" i="6"/>
  <c r="AG5" i="6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47" i="1"/>
  <c r="AG46" i="1"/>
  <c r="AG45" i="1"/>
  <c r="AG44" i="1"/>
  <c r="AG43" i="1"/>
  <c r="AG42" i="1"/>
  <c r="AG41" i="1"/>
  <c r="AG40" i="1"/>
  <c r="O44" i="5"/>
  <c r="N4" i="1"/>
  <c r="AG48" i="1"/>
  <c r="AG31" i="6"/>
  <c r="Y41" i="6"/>
  <c r="AD15" i="1"/>
  <c r="AH15" i="1"/>
  <c r="AD16" i="1"/>
  <c r="D16" i="1"/>
  <c r="C16" i="1"/>
  <c r="Z17" i="1"/>
  <c r="AD17" i="1"/>
  <c r="C17" i="1"/>
  <c r="Z12" i="1"/>
  <c r="AD12" i="1"/>
  <c r="Z11" i="1"/>
  <c r="AD11" i="1"/>
  <c r="AD34" i="1"/>
  <c r="AF34" i="1"/>
  <c r="AH34" i="1"/>
  <c r="AD24" i="1"/>
  <c r="H24" i="1"/>
  <c r="Z20" i="1"/>
  <c r="AD20" i="1"/>
  <c r="D20" i="1"/>
  <c r="Z18" i="1"/>
  <c r="AD18" i="1"/>
  <c r="C18" i="1"/>
  <c r="E18" i="1"/>
  <c r="Z15" i="1"/>
  <c r="Z14" i="1"/>
  <c r="AD14" i="1"/>
  <c r="AF14" i="1"/>
  <c r="AH14" i="1"/>
  <c r="H14" i="1"/>
  <c r="W3" i="1"/>
  <c r="Z5" i="1"/>
  <c r="Z4" i="1"/>
  <c r="AD17" i="6"/>
  <c r="AF17" i="6"/>
  <c r="AH17" i="6"/>
  <c r="AD41" i="1"/>
  <c r="C41" i="1"/>
  <c r="AD42" i="1"/>
  <c r="E42" i="1"/>
  <c r="AD43" i="1"/>
  <c r="D43" i="1"/>
  <c r="AD44" i="1"/>
  <c r="D44" i="1"/>
  <c r="AD45" i="1"/>
  <c r="O45" i="1"/>
  <c r="AD46" i="1"/>
  <c r="F46" i="1"/>
  <c r="AD47" i="1"/>
  <c r="H47" i="1"/>
  <c r="AD40" i="1"/>
  <c r="H40" i="1"/>
  <c r="AD12" i="6"/>
  <c r="H12" i="6"/>
  <c r="O35" i="5"/>
  <c r="O42" i="5"/>
  <c r="D44" i="5"/>
  <c r="J30" i="5"/>
  <c r="H30" i="5"/>
  <c r="F30" i="5"/>
  <c r="E30" i="5"/>
  <c r="D30" i="5"/>
  <c r="C30" i="5"/>
  <c r="J41" i="5"/>
  <c r="J40" i="5"/>
  <c r="J39" i="5"/>
  <c r="J38" i="5"/>
  <c r="J34" i="5"/>
  <c r="J32" i="5"/>
  <c r="J31" i="5"/>
  <c r="J24" i="5"/>
  <c r="J21" i="5"/>
  <c r="J18" i="5"/>
  <c r="J17" i="5"/>
  <c r="J15" i="5"/>
  <c r="J14" i="5"/>
  <c r="J13" i="5"/>
  <c r="H41" i="5"/>
  <c r="F41" i="5"/>
  <c r="E41" i="5"/>
  <c r="D41" i="5"/>
  <c r="C41" i="5"/>
  <c r="H40" i="5"/>
  <c r="F40" i="5"/>
  <c r="E40" i="5"/>
  <c r="D40" i="5"/>
  <c r="C40" i="5"/>
  <c r="H39" i="5"/>
  <c r="F39" i="5"/>
  <c r="E39" i="5"/>
  <c r="D39" i="5"/>
  <c r="C39" i="5"/>
  <c r="H38" i="5"/>
  <c r="F38" i="5"/>
  <c r="E38" i="5"/>
  <c r="D38" i="5"/>
  <c r="C38" i="5"/>
  <c r="H37" i="5"/>
  <c r="J37" i="5"/>
  <c r="F37" i="5"/>
  <c r="D37" i="5"/>
  <c r="C37" i="5"/>
  <c r="H34" i="5"/>
  <c r="F34" i="5"/>
  <c r="E34" i="5"/>
  <c r="D34" i="5"/>
  <c r="C34" i="5"/>
  <c r="H33" i="5"/>
  <c r="J33" i="5"/>
  <c r="D33" i="5"/>
  <c r="C33" i="5"/>
  <c r="H32" i="5"/>
  <c r="F32" i="5"/>
  <c r="E32" i="5"/>
  <c r="D32" i="5"/>
  <c r="H31" i="5"/>
  <c r="F31" i="5"/>
  <c r="E31" i="5"/>
  <c r="D31" i="5"/>
  <c r="C31" i="5"/>
  <c r="H29" i="5"/>
  <c r="F29" i="5"/>
  <c r="E29" i="5"/>
  <c r="D29" i="5"/>
  <c r="C29" i="5"/>
  <c r="H25" i="5"/>
  <c r="J25" i="5"/>
  <c r="E25" i="5"/>
  <c r="D25" i="5"/>
  <c r="C25" i="5"/>
  <c r="H24" i="5"/>
  <c r="F24" i="5"/>
  <c r="E24" i="5"/>
  <c r="D24" i="5"/>
  <c r="C24" i="5"/>
  <c r="H21" i="5"/>
  <c r="F21" i="5"/>
  <c r="E21" i="5"/>
  <c r="D21" i="5"/>
  <c r="C21" i="5"/>
  <c r="H18" i="5"/>
  <c r="F18" i="5"/>
  <c r="E18" i="5"/>
  <c r="D18" i="5"/>
  <c r="C18" i="5"/>
  <c r="H17" i="5"/>
  <c r="F17" i="5"/>
  <c r="E17" i="5"/>
  <c r="D17" i="5"/>
  <c r="C17" i="5"/>
  <c r="H16" i="5"/>
  <c r="F16" i="5"/>
  <c r="E16" i="5"/>
  <c r="D16" i="5"/>
  <c r="C16" i="5"/>
  <c r="H15" i="5"/>
  <c r="F15" i="5"/>
  <c r="E15" i="5"/>
  <c r="D15" i="5"/>
  <c r="C15" i="5"/>
  <c r="H14" i="5"/>
  <c r="F14" i="5"/>
  <c r="E14" i="5"/>
  <c r="D14" i="5"/>
  <c r="C14" i="5"/>
  <c r="H13" i="5"/>
  <c r="F13" i="5"/>
  <c r="E13" i="5"/>
  <c r="D13" i="5"/>
  <c r="C13" i="5"/>
  <c r="H12" i="5"/>
  <c r="F12" i="5"/>
  <c r="D12" i="5"/>
  <c r="C12" i="5"/>
  <c r="H10" i="5"/>
  <c r="J10" i="5"/>
  <c r="Y11" i="6"/>
  <c r="Y10" i="6"/>
  <c r="Y6" i="6"/>
  <c r="Y7" i="6"/>
  <c r="Y8" i="6"/>
  <c r="Y9" i="6"/>
  <c r="Y5" i="6"/>
  <c r="AD5" i="6"/>
  <c r="F5" i="6"/>
  <c r="D5" i="6"/>
  <c r="Z22" i="1"/>
  <c r="Z23" i="1"/>
  <c r="AD23" i="1"/>
  <c r="H23" i="1"/>
  <c r="Z21" i="1"/>
  <c r="AD21" i="1"/>
  <c r="H21" i="1"/>
  <c r="O21" i="1"/>
  <c r="Z13" i="1"/>
  <c r="AD13" i="1"/>
  <c r="F13" i="1"/>
  <c r="Z16" i="1"/>
  <c r="Z19" i="1"/>
  <c r="AD19" i="1"/>
  <c r="AF19" i="1"/>
  <c r="F23" i="6"/>
  <c r="F24" i="6"/>
  <c r="F25" i="6"/>
  <c r="F26" i="6"/>
  <c r="F27" i="6"/>
  <c r="F28" i="6"/>
  <c r="F29" i="6"/>
  <c r="F30" i="6"/>
  <c r="E23" i="6"/>
  <c r="E24" i="6"/>
  <c r="E25" i="6"/>
  <c r="E26" i="6"/>
  <c r="E27" i="6"/>
  <c r="E28" i="6"/>
  <c r="E29" i="6"/>
  <c r="E30" i="6"/>
  <c r="AD13" i="6"/>
  <c r="H13" i="6"/>
  <c r="AD14" i="6"/>
  <c r="H14" i="6"/>
  <c r="F14" i="6"/>
  <c r="AD15" i="6"/>
  <c r="D15" i="6"/>
  <c r="F15" i="6"/>
  <c r="D16" i="6"/>
  <c r="D18" i="6"/>
  <c r="E18" i="6"/>
  <c r="AD19" i="6"/>
  <c r="AF19" i="6"/>
  <c r="AH19" i="6"/>
  <c r="F19" i="6"/>
  <c r="AD20" i="6"/>
  <c r="E20" i="6"/>
  <c r="F20" i="6"/>
  <c r="AD21" i="6"/>
  <c r="H21" i="6"/>
  <c r="AD22" i="6"/>
  <c r="D22" i="6"/>
  <c r="AD6" i="6"/>
  <c r="E6" i="6"/>
  <c r="AD7" i="6"/>
  <c r="D7" i="6"/>
  <c r="AD8" i="6"/>
  <c r="AF8" i="6"/>
  <c r="AD9" i="6"/>
  <c r="AF9" i="6"/>
  <c r="H9" i="6"/>
  <c r="AD10" i="6"/>
  <c r="AF10" i="6"/>
  <c r="AD11" i="6"/>
  <c r="C11" i="6"/>
  <c r="H11" i="6"/>
  <c r="AD35" i="1"/>
  <c r="E35" i="1"/>
  <c r="D35" i="1"/>
  <c r="AD36" i="1"/>
  <c r="C36" i="1"/>
  <c r="AD37" i="1"/>
  <c r="AF37" i="1"/>
  <c r="D37" i="1"/>
  <c r="AD38" i="1"/>
  <c r="H38" i="1"/>
  <c r="D38" i="1"/>
  <c r="AD39" i="1"/>
  <c r="E39" i="1"/>
  <c r="AD33" i="1"/>
  <c r="D33" i="1"/>
  <c r="AD30" i="1"/>
  <c r="D30" i="1"/>
  <c r="H30" i="1"/>
  <c r="E30" i="1"/>
  <c r="AD31" i="1"/>
  <c r="AF31" i="1"/>
  <c r="AD32" i="1"/>
  <c r="H32" i="1"/>
  <c r="F32" i="1"/>
  <c r="AD29" i="1"/>
  <c r="AF29" i="1"/>
  <c r="AH29" i="1"/>
  <c r="C29" i="1"/>
  <c r="F29" i="1"/>
  <c r="AD28" i="1"/>
  <c r="AD26" i="1"/>
  <c r="F26" i="1"/>
  <c r="AD27" i="1"/>
  <c r="D27" i="1"/>
  <c r="C27" i="1"/>
  <c r="AD25" i="1"/>
  <c r="F25" i="1"/>
  <c r="D25" i="1"/>
  <c r="C25" i="1"/>
  <c r="B3" i="1"/>
  <c r="Y21" i="6"/>
  <c r="D10" i="5"/>
  <c r="C10" i="5"/>
  <c r="D20" i="6"/>
  <c r="C20" i="6"/>
  <c r="C14" i="6"/>
  <c r="F33" i="6"/>
  <c r="AH30" i="6"/>
  <c r="AH29" i="6"/>
  <c r="AH28" i="6"/>
  <c r="AH27" i="6"/>
  <c r="AH23" i="6"/>
  <c r="AH24" i="6"/>
  <c r="AH25" i="6"/>
  <c r="AH26" i="6"/>
  <c r="H33" i="1"/>
  <c r="AF33" i="1"/>
  <c r="AH33" i="1"/>
  <c r="F17" i="6"/>
  <c r="AF14" i="6"/>
  <c r="AH14" i="6"/>
  <c r="E33" i="1"/>
  <c r="E10" i="5"/>
  <c r="F10" i="5"/>
  <c r="J29" i="5"/>
  <c r="E12" i="5"/>
  <c r="E33" i="5"/>
  <c r="J16" i="5"/>
  <c r="F33" i="5"/>
  <c r="F25" i="5"/>
  <c r="J12" i="5"/>
  <c r="C28" i="1"/>
  <c r="C37" i="1"/>
  <c r="D32" i="1"/>
  <c r="E12" i="6"/>
  <c r="D12" i="6"/>
  <c r="E27" i="1"/>
  <c r="F27" i="1"/>
  <c r="H25" i="1"/>
  <c r="H29" i="1"/>
  <c r="AF28" i="1"/>
  <c r="AH28" i="1"/>
  <c r="E29" i="1"/>
  <c r="C33" i="1"/>
  <c r="AF25" i="1"/>
  <c r="AH25" i="1"/>
  <c r="H27" i="1"/>
  <c r="AF41" i="1"/>
  <c r="AH41" i="1"/>
  <c r="O14" i="1"/>
  <c r="D34" i="1"/>
  <c r="D14" i="6"/>
  <c r="C18" i="6"/>
  <c r="F30" i="1"/>
  <c r="D29" i="1"/>
  <c r="E14" i="6"/>
  <c r="AF18" i="6"/>
  <c r="AH18" i="6"/>
  <c r="AF26" i="1"/>
  <c r="AH26" i="1"/>
  <c r="H28" i="1"/>
  <c r="C12" i="6"/>
  <c r="E17" i="6"/>
  <c r="F28" i="1"/>
  <c r="E31" i="1"/>
  <c r="D26" i="1"/>
  <c r="C26" i="1"/>
  <c r="H17" i="6"/>
  <c r="H26" i="1"/>
  <c r="H18" i="6"/>
  <c r="F18" i="6"/>
  <c r="D19" i="6"/>
  <c r="AF5" i="6"/>
  <c r="AH5" i="6"/>
  <c r="D17" i="6"/>
  <c r="F38" i="1"/>
  <c r="C17" i="6"/>
  <c r="F8" i="6"/>
  <c r="F12" i="6"/>
  <c r="D36" i="1"/>
  <c r="F36" i="1"/>
  <c r="E38" i="1"/>
  <c r="E26" i="1"/>
  <c r="C19" i="6"/>
  <c r="H8" i="6"/>
  <c r="AF36" i="1"/>
  <c r="AH36" i="1"/>
  <c r="E32" i="1"/>
  <c r="H31" i="1"/>
  <c r="E36" i="1"/>
  <c r="E14" i="1"/>
  <c r="C32" i="1"/>
  <c r="C39" i="1"/>
  <c r="F33" i="1"/>
  <c r="C8" i="6"/>
  <c r="E25" i="1"/>
  <c r="H36" i="1"/>
  <c r="H39" i="1"/>
  <c r="E28" i="1"/>
  <c r="F31" i="1"/>
  <c r="AH39" i="1"/>
  <c r="H16" i="6"/>
  <c r="E16" i="6"/>
  <c r="H35" i="1"/>
  <c r="D28" i="1"/>
  <c r="D31" i="1"/>
  <c r="F39" i="1"/>
  <c r="AF15" i="6"/>
  <c r="C31" i="1"/>
  <c r="C15" i="6"/>
  <c r="AF39" i="1"/>
  <c r="AD22" i="1"/>
  <c r="C22" i="1"/>
  <c r="C16" i="6"/>
  <c r="AF16" i="6"/>
  <c r="AH16" i="6"/>
  <c r="D39" i="1"/>
  <c r="H19" i="6"/>
  <c r="E19" i="6"/>
  <c r="D8" i="6"/>
  <c r="D21" i="1"/>
  <c r="AF18" i="1"/>
  <c r="AH18" i="1"/>
  <c r="F14" i="1"/>
  <c r="F16" i="6"/>
  <c r="D42" i="1"/>
  <c r="AF46" i="1"/>
  <c r="AH46" i="1"/>
  <c r="O46" i="1"/>
  <c r="H42" i="1"/>
  <c r="D41" i="1"/>
  <c r="O41" i="1"/>
  <c r="H41" i="1"/>
  <c r="E41" i="1"/>
  <c r="F41" i="1"/>
  <c r="E46" i="1"/>
  <c r="D46" i="1"/>
  <c r="AF42" i="1"/>
  <c r="AH42" i="1"/>
  <c r="O47" i="1"/>
  <c r="O43" i="1"/>
  <c r="E22" i="6"/>
  <c r="C22" i="6"/>
  <c r="C21" i="6"/>
  <c r="D21" i="6"/>
  <c r="E21" i="6"/>
  <c r="F21" i="6"/>
  <c r="C9" i="6"/>
  <c r="D18" i="1"/>
  <c r="AF24" i="1"/>
  <c r="AH24" i="1"/>
  <c r="E47" i="1"/>
  <c r="F47" i="1"/>
  <c r="F45" i="1"/>
  <c r="D45" i="1"/>
  <c r="H45" i="1"/>
  <c r="E45" i="1"/>
  <c r="C45" i="1"/>
  <c r="AF45" i="1"/>
  <c r="AH45" i="1"/>
  <c r="E44" i="1"/>
  <c r="AF40" i="1"/>
  <c r="AH40" i="1"/>
  <c r="E37" i="5"/>
  <c r="O45" i="5"/>
  <c r="C20" i="1"/>
  <c r="O20" i="1"/>
  <c r="F20" i="1"/>
  <c r="H20" i="1"/>
  <c r="E20" i="1"/>
  <c r="AF20" i="1"/>
  <c r="AH20" i="1"/>
  <c r="AH8" i="6"/>
  <c r="H19" i="1"/>
  <c r="D19" i="1"/>
  <c r="F19" i="1"/>
  <c r="C11" i="1"/>
  <c r="D11" i="1"/>
  <c r="H11" i="1"/>
  <c r="E11" i="1"/>
  <c r="AF11" i="1"/>
  <c r="O11" i="1"/>
  <c r="F11" i="1"/>
  <c r="H12" i="1"/>
  <c r="C12" i="1"/>
  <c r="E12" i="1"/>
  <c r="AF12" i="1"/>
  <c r="AH12" i="1"/>
  <c r="F12" i="1"/>
  <c r="O12" i="1"/>
  <c r="D12" i="1"/>
  <c r="H13" i="1"/>
  <c r="E34" i="1"/>
  <c r="C44" i="5"/>
  <c r="H5" i="6"/>
  <c r="H20" i="6"/>
  <c r="H34" i="1"/>
  <c r="D40" i="1"/>
  <c r="C44" i="1"/>
  <c r="O16" i="1"/>
  <c r="AF21" i="1"/>
  <c r="AH21" i="1"/>
  <c r="H43" i="1"/>
  <c r="H46" i="1"/>
  <c r="C42" i="1"/>
  <c r="F15" i="1"/>
  <c r="F13" i="6"/>
  <c r="D13" i="6"/>
  <c r="AF32" i="1"/>
  <c r="AH32" i="1"/>
  <c r="AF38" i="1"/>
  <c r="AH38" i="1"/>
  <c r="AF12" i="6"/>
  <c r="AH12" i="6"/>
  <c r="E37" i="1"/>
  <c r="AH27" i="1"/>
  <c r="H37" i="1"/>
  <c r="AF20" i="6"/>
  <c r="AH20" i="6"/>
  <c r="D9" i="6"/>
  <c r="AH31" i="1"/>
  <c r="E8" i="6"/>
  <c r="O40" i="1"/>
  <c r="C10" i="6"/>
  <c r="C21" i="1"/>
  <c r="F40" i="1"/>
  <c r="E10" i="6"/>
  <c r="E15" i="6"/>
  <c r="H44" i="5"/>
  <c r="E44" i="5"/>
  <c r="J44" i="5"/>
  <c r="C40" i="1"/>
  <c r="H44" i="1"/>
  <c r="F16" i="1"/>
  <c r="F21" i="1"/>
  <c r="F42" i="1"/>
  <c r="O42" i="1"/>
  <c r="C46" i="1"/>
  <c r="F18" i="1"/>
  <c r="E9" i="6"/>
  <c r="D14" i="1"/>
  <c r="E5" i="6"/>
  <c r="H15" i="6"/>
  <c r="C38" i="1"/>
  <c r="H15" i="1"/>
  <c r="AF47" i="1"/>
  <c r="AH47" i="1"/>
  <c r="F37" i="1"/>
  <c r="AF27" i="1"/>
  <c r="AH37" i="1"/>
  <c r="D10" i="6"/>
  <c r="F44" i="1"/>
  <c r="AH10" i="6"/>
  <c r="E13" i="6"/>
  <c r="C34" i="1"/>
  <c r="E21" i="1"/>
  <c r="AF35" i="1"/>
  <c r="AH35" i="1"/>
  <c r="AF44" i="1"/>
  <c r="AH44" i="1"/>
  <c r="F43" i="1"/>
  <c r="C47" i="1"/>
  <c r="AF30" i="1"/>
  <c r="AH30" i="1"/>
  <c r="O44" i="1"/>
  <c r="F9" i="6"/>
  <c r="E43" i="1"/>
  <c r="C43" i="1"/>
  <c r="H18" i="1"/>
  <c r="E16" i="1"/>
  <c r="H10" i="6"/>
  <c r="AF13" i="6"/>
  <c r="AH13" i="6"/>
  <c r="F35" i="1"/>
  <c r="C35" i="1"/>
  <c r="C14" i="1"/>
  <c r="F34" i="1"/>
  <c r="F10" i="6"/>
  <c r="C13" i="6"/>
  <c r="C5" i="6"/>
  <c r="E40" i="1"/>
  <c r="O18" i="1"/>
  <c r="D47" i="1"/>
  <c r="AF15" i="1"/>
  <c r="AF43" i="1"/>
  <c r="AH43" i="1"/>
  <c r="AH15" i="6"/>
  <c r="C30" i="1"/>
  <c r="F44" i="5"/>
  <c r="AH11" i="1"/>
  <c r="AF22" i="6"/>
  <c r="AH22" i="6"/>
  <c r="F22" i="6"/>
  <c r="H22" i="6"/>
  <c r="AF21" i="6"/>
  <c r="AH21" i="6"/>
  <c r="AF11" i="6"/>
  <c r="AH11" i="6"/>
  <c r="D11" i="6"/>
  <c r="E11" i="6"/>
  <c r="F11" i="6"/>
  <c r="AH9" i="6"/>
  <c r="F7" i="6"/>
  <c r="C7" i="6"/>
  <c r="H7" i="6"/>
  <c r="E7" i="6"/>
  <c r="AF7" i="6"/>
  <c r="AH7" i="6"/>
  <c r="C6" i="6"/>
  <c r="H6" i="6"/>
  <c r="F6" i="6"/>
  <c r="D6" i="6"/>
  <c r="AD31" i="6"/>
  <c r="AH6" i="6"/>
  <c r="AF6" i="6"/>
  <c r="E23" i="1"/>
  <c r="C23" i="1"/>
  <c r="O23" i="1"/>
  <c r="AF23" i="1"/>
  <c r="AH23" i="1"/>
  <c r="F23" i="1"/>
  <c r="D23" i="1"/>
  <c r="D22" i="1"/>
  <c r="H22" i="1"/>
  <c r="F22" i="1"/>
  <c r="E22" i="1"/>
  <c r="O22" i="1"/>
  <c r="AF22" i="1"/>
  <c r="AH22" i="1"/>
  <c r="E19" i="1"/>
  <c r="C19" i="1"/>
  <c r="O19" i="1"/>
  <c r="AH19" i="1"/>
  <c r="D17" i="1"/>
  <c r="AH17" i="1"/>
  <c r="H17" i="1"/>
  <c r="O17" i="1"/>
  <c r="AF17" i="1"/>
  <c r="E17" i="1"/>
  <c r="F17" i="1"/>
  <c r="AD48" i="1"/>
  <c r="AF16" i="1"/>
  <c r="AH16" i="1"/>
  <c r="H16" i="1"/>
  <c r="O15" i="1"/>
  <c r="E15" i="1"/>
  <c r="C15" i="1"/>
  <c r="D15" i="1"/>
  <c r="C13" i="1"/>
  <c r="D13" i="1"/>
  <c r="E13" i="1"/>
  <c r="O13" i="1"/>
  <c r="AF13" i="1"/>
  <c r="AF31" i="6"/>
  <c r="Y35" i="6"/>
  <c r="AH31" i="6"/>
  <c r="AF48" i="1"/>
  <c r="Y34" i="6"/>
  <c r="AH13" i="1"/>
  <c r="AH48" i="1"/>
  <c r="Y42" i="6"/>
  <c r="O11" i="5"/>
  <c r="F11" i="5"/>
  <c r="J11" i="5"/>
  <c r="O19" i="5"/>
  <c r="O50" i="5"/>
  <c r="O53" i="5"/>
  <c r="C11" i="5"/>
  <c r="D11" i="5"/>
  <c r="H11" i="5"/>
  <c r="E11" i="5"/>
</calcChain>
</file>

<file path=xl/comments1.xml><?xml version="1.0" encoding="utf-8"?>
<comments xmlns="http://schemas.openxmlformats.org/spreadsheetml/2006/main">
  <authors>
    <author>cheryl.simpson</author>
  </authors>
  <commentList>
    <comment ref="AB11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cheryl.simpson</author>
  </authors>
  <commentList>
    <comment ref="G5" authorId="0">
      <text>
        <r>
          <rPr>
            <sz val="9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W5" authorId="0">
      <text>
        <r>
          <rPr>
            <b/>
            <sz val="8"/>
            <color indexed="81"/>
            <rFont val="Tahoma"/>
            <family val="2"/>
          </rPr>
          <t>Positions less than half-time change benefit rate to 12.43%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5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6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6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7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7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8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8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9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9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10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10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11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11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2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3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4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5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7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19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E20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W21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21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21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  <comment ref="AB22" authorId="0">
      <text>
        <r>
          <rPr>
            <b/>
            <sz val="8"/>
            <color indexed="81"/>
            <rFont val="Tahoma"/>
            <family val="2"/>
          </rPr>
          <t>Change to actual salary.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22" authorId="0">
      <text>
        <r>
          <rPr>
            <b/>
            <sz val="10"/>
            <color indexed="81"/>
            <rFont val="Tahoma"/>
            <family val="2"/>
          </rPr>
          <t>Positions less than half-time change benefit rate to 11.76%</t>
        </r>
      </text>
    </comment>
  </commentList>
</comments>
</file>

<file path=xl/comments3.xml><?xml version="1.0" encoding="utf-8"?>
<comments xmlns="http://schemas.openxmlformats.org/spreadsheetml/2006/main">
  <authors>
    <author>cheryl.simpson</author>
  </authors>
  <commentList>
    <comment ref="G10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1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2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3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4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5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6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7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18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21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24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25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29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0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1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2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3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4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7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8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39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40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41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  <comment ref="G44" authorId="0">
      <text>
        <r>
          <rPr>
            <sz val="8"/>
            <color indexed="81"/>
            <rFont val="Tahoma"/>
            <family val="2"/>
          </rPr>
          <t>1000-Instruction
2100-Instructional Supervision and Administration
2420-Instructional Library, Media, and Technology
2495-Parent Participation
2700-School Administration
3110-Guidance and Counseling Services
3120-Psychological Services
3130-Attendance and Social Work Services
3140-Health Services
3600-Pupil Transportation
8500-Facilities Acquisition and Construction
8700-Rental of Facilities</t>
        </r>
      </text>
    </comment>
  </commentList>
</comments>
</file>

<file path=xl/sharedStrings.xml><?xml version="1.0" encoding="utf-8"?>
<sst xmlns="http://schemas.openxmlformats.org/spreadsheetml/2006/main" count="12344" uniqueCount="3757">
  <si>
    <t>IFS</t>
  </si>
  <si>
    <t>Fnd</t>
  </si>
  <si>
    <t>Area</t>
  </si>
  <si>
    <t>Code</t>
  </si>
  <si>
    <t>Loc</t>
  </si>
  <si>
    <t>Prog</t>
  </si>
  <si>
    <t>No.</t>
  </si>
  <si>
    <t>Sub-</t>
  </si>
  <si>
    <t>Amount</t>
  </si>
  <si>
    <t>Position Title</t>
  </si>
  <si>
    <t>Salary</t>
  </si>
  <si>
    <t>B</t>
  </si>
  <si>
    <t>A</t>
  </si>
  <si>
    <t>H</t>
  </si>
  <si>
    <t>P</t>
  </si>
  <si>
    <t>D</t>
  </si>
  <si>
    <t>K</t>
  </si>
  <si>
    <t>Sal</t>
  </si>
  <si>
    <t>Rate</t>
  </si>
  <si>
    <t>Pos.</t>
  </si>
  <si>
    <t>Professional Expert</t>
  </si>
  <si>
    <t xml:space="preserve">                Basis</t>
  </si>
  <si>
    <t xml:space="preserve">Grant </t>
  </si>
  <si>
    <t>Funding Period</t>
  </si>
  <si>
    <t>Coordinator:</t>
  </si>
  <si>
    <t>Teacher, Elementary</t>
  </si>
  <si>
    <t>Teacher, Secondary</t>
  </si>
  <si>
    <t>Diff., Crdg, Asmt, Sem. Lump-sum</t>
  </si>
  <si>
    <t>Differential, Temp. Adviser</t>
  </si>
  <si>
    <t>School Psychologist</t>
  </si>
  <si>
    <t>Counselor, PSA</t>
  </si>
  <si>
    <t>Nurse, School</t>
  </si>
  <si>
    <t>Assign., Non-Clsm., Prep. Schedule</t>
  </si>
  <si>
    <t>Differential, Coord. Assign</t>
  </si>
  <si>
    <t>Teacher, Auxiliary, Secondary</t>
  </si>
  <si>
    <t>0998</t>
  </si>
  <si>
    <t>* Sub-Obj. same as regular assignment</t>
  </si>
  <si>
    <t>CERTIFICATED SALARIES</t>
  </si>
  <si>
    <t>Prepared by / Phone No.</t>
  </si>
  <si>
    <t>BENEFIT</t>
  </si>
  <si>
    <t>CALCULATION</t>
  </si>
  <si>
    <t>0953</t>
  </si>
  <si>
    <t>Position</t>
  </si>
  <si>
    <t>CLASSIFIED SALARIES</t>
  </si>
  <si>
    <t>Relief - Clerical</t>
  </si>
  <si>
    <t>Overtime - Clerical</t>
  </si>
  <si>
    <t>Relief - Custodian</t>
  </si>
  <si>
    <t>Overtime - Custodian</t>
  </si>
  <si>
    <t>Community Representative</t>
  </si>
  <si>
    <t>EMPLOYEES BENEFITS (1)</t>
  </si>
  <si>
    <t>X</t>
  </si>
  <si>
    <t>Medical-Hospital-Dental-Vision Care</t>
  </si>
  <si>
    <t xml:space="preserve">   &amp; Group Life Insurance</t>
  </si>
  <si>
    <t>(1) See attached explanation of rates (Financial Guide No. 1).</t>
  </si>
  <si>
    <t>Total Employee Benefits</t>
  </si>
  <si>
    <t>OFFICE EXPENSES</t>
  </si>
  <si>
    <t>Object</t>
  </si>
  <si>
    <t>BOOKS AND SUPPLIES</t>
  </si>
  <si>
    <t>Instructional Materiel</t>
  </si>
  <si>
    <t>District Advisory Committee Expense</t>
  </si>
  <si>
    <t>Office Supplies</t>
  </si>
  <si>
    <t>Reprographics</t>
  </si>
  <si>
    <t>TOTAL 4000</t>
  </si>
  <si>
    <t>SERVICES AND OTHER OPERATING EXPENSES</t>
  </si>
  <si>
    <t>Contracted Instructional Services</t>
  </si>
  <si>
    <t>Transportation Reimbursement (Mileage)</t>
  </si>
  <si>
    <t>Traveling Expense / Conference Attendance</t>
  </si>
  <si>
    <t>Conference:                                                                                                                                           Amount: $</t>
  </si>
  <si>
    <t>Rental of Equipment</t>
  </si>
  <si>
    <t xml:space="preserve">Rentals </t>
  </si>
  <si>
    <t>Contract Bus Services</t>
  </si>
  <si>
    <t>Telephone Expense</t>
  </si>
  <si>
    <t>TOTAL 5000</t>
  </si>
  <si>
    <t>CAPITAL OUTLAY</t>
  </si>
  <si>
    <t>Alterations and Improvements</t>
  </si>
  <si>
    <t>Replacement of Equipment</t>
  </si>
  <si>
    <t>TOTAL 6000</t>
  </si>
  <si>
    <t>OTHER OUTGOING</t>
  </si>
  <si>
    <t>Pending Distribution / District Priorities for Local School Support</t>
  </si>
  <si>
    <t xml:space="preserve"> TOTAL 7000</t>
  </si>
  <si>
    <t xml:space="preserve">  Principal / Date                                 UTLA Consulted / Date                                  LD Superintendent /Designee</t>
  </si>
  <si>
    <t>10</t>
  </si>
  <si>
    <t>0954</t>
  </si>
  <si>
    <t>C</t>
  </si>
  <si>
    <t>Fringe</t>
  </si>
  <si>
    <t>Benefits</t>
  </si>
  <si>
    <t>Microcomputer Support Assistant</t>
  </si>
  <si>
    <t>(A)</t>
  </si>
  <si>
    <t>=</t>
  </si>
  <si>
    <t>School Supervision Aide</t>
  </si>
  <si>
    <t>X Time Certificated</t>
  </si>
  <si>
    <t>Z Time Certificated - CC 0735</t>
  </si>
  <si>
    <t>Nurse X Time</t>
  </si>
  <si>
    <t>Clerk</t>
  </si>
  <si>
    <t>Psychiatric Social Worker</t>
  </si>
  <si>
    <t>Contractor:                                                                                                     Amount: $</t>
  </si>
  <si>
    <t>Textbooks, Other</t>
  </si>
  <si>
    <t>Custodial Supplies</t>
  </si>
  <si>
    <t>Contract Non-Instructional/Parent Reimbursement</t>
  </si>
  <si>
    <t xml:space="preserve">Program No.    </t>
  </si>
  <si>
    <t>W</t>
  </si>
  <si>
    <t>FTE</t>
  </si>
  <si>
    <t>Non-Capitalized Equipment - All Other (items with unit cost between $500 and $24,999)</t>
  </si>
  <si>
    <t>Non-Capitalized Equipment - AudioVisual (items with unit cost between $500 and $24,999)</t>
  </si>
  <si>
    <t>Audio-Visual Equipment (items with unit cost of $25,000 or more)</t>
  </si>
  <si>
    <t>All Other Equipment (items with unit cost of $25,000 or more)</t>
  </si>
  <si>
    <t>Teacher, Replacment</t>
  </si>
  <si>
    <t>TOTAL MEDICAL</t>
  </si>
  <si>
    <t xml:space="preserve">Fund </t>
  </si>
  <si>
    <t>Center</t>
  </si>
  <si>
    <t>Fund</t>
  </si>
  <si>
    <t>Resource</t>
  </si>
  <si>
    <t>Goal</t>
  </si>
  <si>
    <t>Program</t>
  </si>
  <si>
    <t>Comttmnt. Item</t>
  </si>
  <si>
    <t>Pos. From Date</t>
  </si>
  <si>
    <t>Pos. to Date</t>
  </si>
  <si>
    <t>Job Id</t>
  </si>
  <si>
    <t>Temp</t>
  </si>
  <si>
    <t>Number</t>
  </si>
  <si>
    <t>Position Status</t>
  </si>
  <si>
    <t>ES CAP</t>
  </si>
  <si>
    <t>Group</t>
  </si>
  <si>
    <t>Level</t>
  </si>
  <si>
    <t>Type</t>
  </si>
  <si>
    <t>Sub Area</t>
  </si>
  <si>
    <t>Funding %</t>
  </si>
  <si>
    <t>SACS</t>
  </si>
  <si>
    <t>Personnel</t>
  </si>
  <si>
    <t>Pay Scale</t>
  </si>
  <si>
    <t xml:space="preserve">To:   </t>
  </si>
  <si>
    <t>From:</t>
  </si>
  <si>
    <t xml:space="preserve">Ph# </t>
  </si>
  <si>
    <t>Fax #</t>
  </si>
  <si>
    <t>Days/Pos.</t>
  </si>
  <si>
    <t>02</t>
  </si>
  <si>
    <t>Medical</t>
  </si>
  <si>
    <t>Total</t>
  </si>
  <si>
    <t>Classified Training Rate</t>
  </si>
  <si>
    <t>Campus Aide</t>
  </si>
  <si>
    <t>Campus Aide - Relief</t>
  </si>
  <si>
    <t>IFS FUND</t>
  </si>
  <si>
    <t>Loc Code</t>
  </si>
  <si>
    <t>Prog. No.</t>
  </si>
  <si>
    <t>Basis</t>
  </si>
  <si>
    <t># of Pay Periods</t>
  </si>
  <si>
    <t>E</t>
  </si>
  <si>
    <t>110001</t>
  </si>
  <si>
    <t>120021</t>
  </si>
  <si>
    <t>120041</t>
  </si>
  <si>
    <t>190001</t>
  </si>
  <si>
    <t>110002</t>
  </si>
  <si>
    <t>110004</t>
  </si>
  <si>
    <t>190004</t>
  </si>
  <si>
    <t>110005</t>
  </si>
  <si>
    <t>School Name</t>
  </si>
  <si>
    <t>Allocation Amount</t>
  </si>
  <si>
    <t>C____</t>
  </si>
  <si>
    <t>B____</t>
  </si>
  <si>
    <t>2UTK</t>
  </si>
  <si>
    <t>2USX</t>
  </si>
  <si>
    <t>Function</t>
  </si>
  <si>
    <t>24102210</t>
  </si>
  <si>
    <t>24102676</t>
  </si>
  <si>
    <t>24102828</t>
  </si>
  <si>
    <t>29108686</t>
  </si>
  <si>
    <t>01</t>
  </si>
  <si>
    <t>3</t>
  </si>
  <si>
    <t>Office Technician</t>
  </si>
  <si>
    <t>Fiscal Specialist</t>
  </si>
  <si>
    <t>Certificated (Regular) &amp; Unclassified</t>
  </si>
  <si>
    <t>130024</t>
  </si>
  <si>
    <t>120024</t>
  </si>
  <si>
    <t>Fund Center</t>
  </si>
  <si>
    <t>Classified (Regular) &amp; Unclassified</t>
  </si>
  <si>
    <t>33</t>
  </si>
  <si>
    <t>27</t>
  </si>
  <si>
    <t>UT</t>
  </si>
  <si>
    <t>2FDX</t>
  </si>
  <si>
    <t>FX</t>
  </si>
  <si>
    <t>Educational Aide III</t>
  </si>
  <si>
    <t>21104581</t>
  </si>
  <si>
    <t>1BXX</t>
  </si>
  <si>
    <t>BX</t>
  </si>
  <si>
    <t>4581</t>
  </si>
  <si>
    <t>1DXX</t>
  </si>
  <si>
    <t>Senior Office Technician</t>
  </si>
  <si>
    <t>24102838</t>
  </si>
  <si>
    <t>1CXX</t>
  </si>
  <si>
    <t>29104687</t>
  </si>
  <si>
    <t>DX</t>
  </si>
  <si>
    <t>CX</t>
  </si>
  <si>
    <t>2828</t>
  </si>
  <si>
    <t>2838</t>
  </si>
  <si>
    <t>2210</t>
  </si>
  <si>
    <t>2616</t>
  </si>
  <si>
    <t>2676</t>
  </si>
  <si>
    <t>Michael Devera</t>
  </si>
  <si>
    <t>Chris Iya</t>
  </si>
  <si>
    <t>Sophia Chu</t>
  </si>
  <si>
    <t>Susan Kabiling</t>
  </si>
  <si>
    <t>Aurelia Zamudio</t>
  </si>
  <si>
    <t>Mae Lo</t>
  </si>
  <si>
    <t>Sean Kimbrough</t>
  </si>
  <si>
    <t>Tanya Jacobs</t>
  </si>
  <si>
    <t>Susie Chang</t>
  </si>
  <si>
    <t>Brent Denton</t>
  </si>
  <si>
    <t>Pauline Tran</t>
  </si>
  <si>
    <t>Robin Foster</t>
  </si>
  <si>
    <t>Todd Takashima</t>
  </si>
  <si>
    <t>4991</t>
  </si>
  <si>
    <t>Instructional Aide I - 3hrs</t>
  </si>
  <si>
    <t>Teacher, Sub. Day-toDay Elem &amp; Sec</t>
  </si>
  <si>
    <t>21104991</t>
  </si>
  <si>
    <t>Rose Rosas</t>
  </si>
  <si>
    <t>Beatrice Lomeli</t>
  </si>
  <si>
    <t>Nora Castillo</t>
  </si>
  <si>
    <t>7V173</t>
  </si>
  <si>
    <t>Program Name</t>
  </si>
  <si>
    <t>GF - ADM - SAL/OE</t>
  </si>
  <si>
    <t>001</t>
  </si>
  <si>
    <t>0000</t>
  </si>
  <si>
    <t>010</t>
  </si>
  <si>
    <t>SRLDP-INTEG.-TPA</t>
  </si>
  <si>
    <t>003</t>
  </si>
  <si>
    <t>K12 NORM TCHRS-SAL</t>
  </si>
  <si>
    <t>TIIPG-MAGNET-SAL/BEN/TRASP</t>
  </si>
  <si>
    <t>SUPERNTNDNT-SCH DISCRTNRY PROG</t>
  </si>
  <si>
    <t>INSTRL ADMIN-SAL/BEN/TRANSP</t>
  </si>
  <si>
    <t>MAGNET - INTEG - SCHS - (DIV 41)</t>
  </si>
  <si>
    <t>CAHSEE INTENSIVE INSTRUCTION</t>
  </si>
  <si>
    <t>LITERACY/STD BASED INSTR-SCH</t>
  </si>
  <si>
    <t>SBP-EXT LRNG PROG - SUP</t>
  </si>
  <si>
    <t>SBP-SMR/INRSN-GR 2-8-ELL</t>
  </si>
  <si>
    <t>SBP-EXT LRNG PROG -ELAP</t>
  </si>
  <si>
    <t>SBP-PROF DEV-SUP-FCSRP</t>
  </si>
  <si>
    <t>SRP-ADVANCED GIFTED STUDIES-SU</t>
  </si>
  <si>
    <t>SRP-ADVANCED GIFTED STUDIES-SC</t>
  </si>
  <si>
    <t>SBP-INT ACAD-SCHS-ELAP</t>
  </si>
  <si>
    <t>MAGNET-INTEG-SCHS</t>
  </si>
  <si>
    <t>LOC DIST-INTEG-SAL/FB/TSP/SUP</t>
  </si>
  <si>
    <t>YRS-INCENT-OPER GRNT-DISCR FDS</t>
  </si>
  <si>
    <t>COM SERVS-SAL/BEN-SCHS</t>
  </si>
  <si>
    <t>K12 - TPA</t>
  </si>
  <si>
    <t>TPA-SB 813,10TH GR COUNSELING</t>
  </si>
  <si>
    <t>TIIPG-PWT-SCHS</t>
  </si>
  <si>
    <t>SPEC ED-PRESCH EXPANSION-SCH</t>
  </si>
  <si>
    <t>RRGM-LEARN-PER</t>
  </si>
  <si>
    <t>MANDATE COST-CSMITH-INSTL SPST</t>
  </si>
  <si>
    <t>SUMMER PROG - SCHOOLS</t>
  </si>
  <si>
    <t>LITERACY/STD BASED INSTR-CLUS</t>
  </si>
  <si>
    <t>AUG.PARENT COMMUNITY SERVS-SCH</t>
  </si>
  <si>
    <t>SDEP-DONATIONS-SPEC EDUC</t>
  </si>
  <si>
    <t>SPEC.DAY CLASSES-IMA-SPEC EDUC</t>
  </si>
  <si>
    <t>RESOURCE SPEC PROG-IMA-SCHS</t>
  </si>
  <si>
    <t>SP ED-INSTRL ADM-OTHER EXP SUP</t>
  </si>
  <si>
    <t>SAFETY INCENTIVE PROG-SCHOOLS</t>
  </si>
  <si>
    <t>013</t>
  </si>
  <si>
    <t>000</t>
  </si>
  <si>
    <t>COMPREHENSIVE SCH REFORM DEMO.</t>
  </si>
  <si>
    <t>SCHOOL LIBRARY MAT K-12</t>
  </si>
  <si>
    <t>MANDATEDCOST-C SMITH-SCHS</t>
  </si>
  <si>
    <t>SCHOOL SITES-GRANT-1998/99</t>
  </si>
  <si>
    <t>SCHOOL SITE BLOCK GRANT  ( 00-01 K-12 )</t>
  </si>
  <si>
    <t>RODRIGUEZ CONSENT DECREE ALLOC</t>
  </si>
  <si>
    <t>PEER ASSISTANCE &amp; REVIEW-MTP-SCH</t>
  </si>
  <si>
    <t>MONEY DONATION (PD)</t>
  </si>
  <si>
    <t>SCHOOL SITES - GRANT</t>
  </si>
  <si>
    <t>SECONDARY SCHOOL REFORM-SCH</t>
  </si>
  <si>
    <t>SCH DISCRETIONARY RESRCS 02-03</t>
  </si>
  <si>
    <t>DISCRETIONARY RESOURCES-SCHOOL</t>
  </si>
  <si>
    <t>PER PUPIL SCHS-DISCRTNRY ACCNT</t>
  </si>
  <si>
    <t>SDEP-DONATIONS-DISTR ADMIN</t>
  </si>
  <si>
    <t>CHRTR SCH CATEGORICAL BLK GRANT</t>
  </si>
  <si>
    <t>CHRTR SCH ALLOC IN LIEU OF EIA</t>
  </si>
  <si>
    <t>SDEP-DONATIONS</t>
  </si>
  <si>
    <t>I-DIVISION SCH DETERMNED NEEDS</t>
  </si>
  <si>
    <t>SCH.DETERMINED NEEDS-GEN.PROG.</t>
  </si>
  <si>
    <t>10TH GR COUNSELING PROG-SCHS</t>
  </si>
  <si>
    <t>AB825 10TH GR CNSLNG PROG-SCHS</t>
  </si>
  <si>
    <t>MAGNET-INTEG-CONTR BUS SERV</t>
  </si>
  <si>
    <t>PUPIL MOTIVTN&amp;MAINTNCE</t>
  </si>
  <si>
    <t>SDEP-PER PUPIL-SURPLS-RESOURCS</t>
  </si>
  <si>
    <t>SCHIFF-BUSTAMANTE ACCOUNT</t>
  </si>
  <si>
    <t>STATE ADOPTED TXBKS K-8</t>
  </si>
  <si>
    <t>MAGNET INTEG - IMA</t>
  </si>
  <si>
    <t>GOVERNOR'S PERF AWARDS/H ACH</t>
  </si>
  <si>
    <t>GIFTED PROG-SDEP</t>
  </si>
  <si>
    <t>IMA-SCHS</t>
  </si>
  <si>
    <t>TIIPG-10SCH PROG-DISCRETNRY F</t>
  </si>
  <si>
    <t>CONT SCHS-SUPPLIES-SCHS</t>
  </si>
  <si>
    <t>PWT-INTEG-IMA-SCHS</t>
  </si>
  <si>
    <t>STNDRDS BSD INSTRL MTRL PRG</t>
  </si>
  <si>
    <t>CA READING PROF DEV INST</t>
  </si>
  <si>
    <t>YRS-INTEG-IMA</t>
  </si>
  <si>
    <t>SDEP-ALTERNATE SCH</t>
  </si>
  <si>
    <t>SCH.LIB.MAT K-12 SELECTED SCHS</t>
  </si>
  <si>
    <t>ENGLISH LANGUAGE LEARNERS-SCH</t>
  </si>
  <si>
    <t>SCHOOL &amp; LIBRARY IMPROVMNT-SCH</t>
  </si>
  <si>
    <t>SRLDP-INTEG-IMA</t>
  </si>
  <si>
    <t>BOSTON PILOT SCH-START UP COST</t>
  </si>
  <si>
    <t>SDN-COMPETENCY INSTRUCTION</t>
  </si>
  <si>
    <t>SDEP-PROCEEDS FILM/PHOTO RENTAL</t>
  </si>
  <si>
    <t>REL OVRCRWDG-CAP-INTEG-IMA-SCHS</t>
  </si>
  <si>
    <t>IMA-ST TXBKS &amp; RELATED MTR K-8</t>
  </si>
  <si>
    <t>AMPE BG-PE EQUIP-SCHOOL</t>
  </si>
  <si>
    <t>AMPE BG-VIS &amp; PERF ARTS SCHOOL</t>
  </si>
  <si>
    <t>PHP-SDEP-SENDG SCHS-TRVLG PROG</t>
  </si>
  <si>
    <t>SB 1133 - QLTY EDUC INV ACT</t>
  </si>
  <si>
    <t>IMPREST FUND - SCHOOLS PD</t>
  </si>
  <si>
    <t>MONEY DONATIONS-SCHS</t>
  </si>
  <si>
    <t>ACCREDIATION IMPLMNTATION PD</t>
  </si>
  <si>
    <t>MONEY DONATIONS (PD)</t>
  </si>
  <si>
    <t>OPER MTL-CONTIN SCHS</t>
  </si>
  <si>
    <t>MATERIEL-OPERATION-SCHOOLS</t>
  </si>
  <si>
    <t>START-UP COSTS-NEW SCHOOLS</t>
  </si>
  <si>
    <t>LOCAL DISTRICT - OTHER DISCRE EXP</t>
  </si>
  <si>
    <t>SDEP-EXTENDED KINDERGARTEN PRG</t>
  </si>
  <si>
    <t>ENGLISH LANGUAGE &amp; LITERACY</t>
  </si>
  <si>
    <t>SCHOOL SITE EMP PERFORM BONUS</t>
  </si>
  <si>
    <t>ENGLISH LANG &amp; LITERACY-SUPP</t>
  </si>
  <si>
    <t>ARTS EDUCATION PLAN-SCH</t>
  </si>
  <si>
    <t>CHILD DEV-OTHER EXP-CTRS</t>
  </si>
  <si>
    <t>011</t>
  </si>
  <si>
    <t>0001</t>
  </si>
  <si>
    <t>70S44</t>
  </si>
  <si>
    <t>CE-NCLB-TI-RESERVATIONS-SCH</t>
  </si>
  <si>
    <t>70A56</t>
  </si>
  <si>
    <t>CE-NCLB-TI-PROG IMPRVMT SCH</t>
  </si>
  <si>
    <t>7A070</t>
  </si>
  <si>
    <t>CE-NCLB PROG DEV-EL</t>
  </si>
  <si>
    <t>7A046</t>
  </si>
  <si>
    <t>T1 WAIVER PER PUPIL - SCHS</t>
  </si>
  <si>
    <t>7A049</t>
  </si>
  <si>
    <t>TI PI TUTORIAL</t>
  </si>
  <si>
    <t>7A056</t>
  </si>
  <si>
    <t>7A217</t>
  </si>
  <si>
    <t>T3A-LEP-LIMITED ENG PROF-LOC DISTR</t>
  </si>
  <si>
    <t>7A443</t>
  </si>
  <si>
    <t>NCLB-TI-PROG IMPRVMT DIS INT</t>
  </si>
  <si>
    <t>7A469</t>
  </si>
  <si>
    <t>GEAR UP-PROJECT STEPS</t>
  </si>
  <si>
    <t>7A550</t>
  </si>
  <si>
    <t>T 1V-SAFE &amp; DRUG FREE SCH&amp;COMM</t>
  </si>
  <si>
    <t>7A670</t>
  </si>
  <si>
    <t>SCHOOL AND LIBRARY IMPROVEMENT</t>
  </si>
  <si>
    <t>7A746</t>
  </si>
  <si>
    <t>CONVERSION CSR TO HP</t>
  </si>
  <si>
    <t>7A748</t>
  </si>
  <si>
    <t>SMALLER LEARNING CMTY (SLC)</t>
  </si>
  <si>
    <t>7A894</t>
  </si>
  <si>
    <t>SCH COM VIOLENCE PREV-BERENDO</t>
  </si>
  <si>
    <t>7A910</t>
  </si>
  <si>
    <t>CA INSTRUCTIONAL SCHOOL GARDEN</t>
  </si>
  <si>
    <t>7A937</t>
  </si>
  <si>
    <t>CA GEAR UP FY2007-2008</t>
  </si>
  <si>
    <t>7A963</t>
  </si>
  <si>
    <t>SAIT INTRVN CORR ACTIONS TITL1</t>
  </si>
  <si>
    <t>7A967</t>
  </si>
  <si>
    <t>COHORT 2 - HPSGP</t>
  </si>
  <si>
    <t>7C047</t>
  </si>
  <si>
    <t>CE-IASA T1 CENTRAL OFFICE</t>
  </si>
  <si>
    <t>7C100</t>
  </si>
  <si>
    <t>T1-COMPRE SCH REFORM DEMO PROG</t>
  </si>
  <si>
    <t>7C248</t>
  </si>
  <si>
    <t>CAL SERV01-02 DISTRICT A&amp;C</t>
  </si>
  <si>
    <t>7C252</t>
  </si>
  <si>
    <t>7C538</t>
  </si>
  <si>
    <t>CE-ECO IMP AID-BILINGUAL</t>
  </si>
  <si>
    <t>7C540</t>
  </si>
  <si>
    <t>CE-EIA-STATE COMP ED</t>
  </si>
  <si>
    <t>7C542</t>
  </si>
  <si>
    <t>EIA/SCE-PARENT ACTVT-LOC DIST</t>
  </si>
  <si>
    <t>7C930</t>
  </si>
  <si>
    <t>DISTR MATH PROG-ELEM MATH</t>
  </si>
  <si>
    <t>7C931</t>
  </si>
  <si>
    <t>DISTR READ PG-SECONDARY LIT</t>
  </si>
  <si>
    <t>7E046</t>
  </si>
  <si>
    <t>CE-NCLB T1 SCH-PARENT INVLMNT</t>
  </si>
  <si>
    <t>7M083</t>
  </si>
  <si>
    <t>CE EIA/LEP-CONT SCHS</t>
  </si>
  <si>
    <t>7N178</t>
  </si>
  <si>
    <t>NCLB-T2A-TEACHER GR 4-6</t>
  </si>
  <si>
    <t>7N536</t>
  </si>
  <si>
    <t>CE-EIA-LEP/DIS BIL-ADDL ALLOC</t>
  </si>
  <si>
    <t>7N539</t>
  </si>
  <si>
    <t>CE-EIA STATE COMP ED-ADDL ALLOC</t>
  </si>
  <si>
    <t>75N36</t>
  </si>
  <si>
    <t>75N39</t>
  </si>
  <si>
    <t>7S013</t>
  </si>
  <si>
    <t>IASA-T7-PROG ENHANCEMENT GRANT</t>
  </si>
  <si>
    <t>7S046</t>
  </si>
  <si>
    <t>CE-NCLB T1 SCHOOLS</t>
  </si>
  <si>
    <t>7S055</t>
  </si>
  <si>
    <t>CE-PROGRAM IMPROVEMENT IN CA</t>
  </si>
  <si>
    <t>7S062</t>
  </si>
  <si>
    <t>TEEN PREG PRV-MADISON HS-02</t>
  </si>
  <si>
    <t>7S075</t>
  </si>
  <si>
    <t>TFL/AT&amp;T CONTR CONSULTNT SVCS</t>
  </si>
  <si>
    <t>7S080</t>
  </si>
  <si>
    <t>IASA TV1 LIBR&amp;LRNG RESOURC96</t>
  </si>
  <si>
    <t>7S088</t>
  </si>
  <si>
    <t>HPSG-HGH PRIORITY SCH GRANT</t>
  </si>
  <si>
    <t>7S176</t>
  </si>
  <si>
    <t>T3A-LEP-LIMITED ENG PROFCNCY</t>
  </si>
  <si>
    <t>7S178</t>
  </si>
  <si>
    <t>NCLB-T2A-TEACHER QUALITY</t>
  </si>
  <si>
    <t>7S222</t>
  </si>
  <si>
    <t>T2 RDG EXC REA-LRI 01-02</t>
  </si>
  <si>
    <t>7S241</t>
  </si>
  <si>
    <t>FED SCH-TO-WORK IMP GR FUNDS00</t>
  </si>
  <si>
    <t>7S248</t>
  </si>
  <si>
    <t>7S258</t>
  </si>
  <si>
    <t>21ST CENTURY LRNG CTR/AFT SCH</t>
  </si>
  <si>
    <t>7S342</t>
  </si>
  <si>
    <t>TEEN PREG PRV-MADISON-01</t>
  </si>
  <si>
    <t>7S345</t>
  </si>
  <si>
    <t>HEALTHY START-OPERATIONAL-2001</t>
  </si>
  <si>
    <t>7S397</t>
  </si>
  <si>
    <t>EDUC TECH STAFF DEV GR C2 R1</t>
  </si>
  <si>
    <t>7S398</t>
  </si>
  <si>
    <t>DIGITAL HIGH SCH ED TECH-RND 3</t>
  </si>
  <si>
    <t>7S420</t>
  </si>
  <si>
    <t>INTERV/UNDERPERF SCH PLANNG C II</t>
  </si>
  <si>
    <t>7S421</t>
  </si>
  <si>
    <t>INTERV/UNDERF SCH IMPLEM C II</t>
  </si>
  <si>
    <t>7S436</t>
  </si>
  <si>
    <t>COMPRE SCH REFORM DEMO PROG</t>
  </si>
  <si>
    <t>7S446</t>
  </si>
  <si>
    <t>EDUC TECH STAFF DEV GR 01 R1</t>
  </si>
  <si>
    <t>7S484</t>
  </si>
  <si>
    <t>INTERV/UNDERPERF SCHS PLNG GRN</t>
  </si>
  <si>
    <t>7S488</t>
  </si>
  <si>
    <t>INTERV/UNDERPERF SCHS-IMPL GRN</t>
  </si>
  <si>
    <t>7S489</t>
  </si>
  <si>
    <t>SAN FRNDO VA0934-AAIA</t>
  </si>
  <si>
    <t>7S530</t>
  </si>
  <si>
    <t>ACAD VOLUNTEER &amp; MENTOR SVCS</t>
  </si>
  <si>
    <t>7S532</t>
  </si>
  <si>
    <t>ACAD VLNTR &amp; MENTOR SVCS-FY 03</t>
  </si>
  <si>
    <t>7S536</t>
  </si>
  <si>
    <t>EIA - BILINGUAL (LEP)</t>
  </si>
  <si>
    <t>7S539</t>
  </si>
  <si>
    <t>EIA - SCE STATE COMP ED.</t>
  </si>
  <si>
    <t>7S541</t>
  </si>
  <si>
    <t>CE EIA/LEP &amp; C O</t>
  </si>
  <si>
    <t>7S567</t>
  </si>
  <si>
    <t>DEMO PROG-MATH-FULTON MS</t>
  </si>
  <si>
    <t>7S597</t>
  </si>
  <si>
    <t>T HAYDEN COMMU BASED PAR INVLV</t>
  </si>
  <si>
    <t>7S626</t>
  </si>
  <si>
    <t>ADVANCE PLACEMENT CHALLENGE</t>
  </si>
  <si>
    <t>7S627</t>
  </si>
  <si>
    <t>FEDERAL ADVANCE PLCEMENT GRANT</t>
  </si>
  <si>
    <t>7S629</t>
  </si>
  <si>
    <t>DIGITAL HIGH SCH ED TECH YR 4</t>
  </si>
  <si>
    <t>7S631</t>
  </si>
  <si>
    <t>TEACHING AS A PRIORITY PG</t>
  </si>
  <si>
    <t>7S634</t>
  </si>
  <si>
    <t>DIGITAL HIGH SCH TSST GRANT</t>
  </si>
  <si>
    <t>7S644</t>
  </si>
  <si>
    <t>EARLY INTERV SCH SUC-VAN NUYS</t>
  </si>
  <si>
    <t>7S648</t>
  </si>
  <si>
    <t>INTERV/UNDERF SCH IMPLEM C III</t>
  </si>
  <si>
    <t>7S650</t>
  </si>
  <si>
    <t>CAL NUTR NTWRK HLTY ACT FAM</t>
  </si>
  <si>
    <t>7S671</t>
  </si>
  <si>
    <t>SCHOOL IMPROVEMENT</t>
  </si>
  <si>
    <t>7S702</t>
  </si>
  <si>
    <t>TOBACCO USE PREVENTION PL 95</t>
  </si>
  <si>
    <t>7S737</t>
  </si>
  <si>
    <t>HEALTHY START-OPERATNL-2000 C8</t>
  </si>
  <si>
    <t>7S741</t>
  </si>
  <si>
    <t>CAL PARTNERSHIP ACAD-RESEDA</t>
  </si>
  <si>
    <t>7S743</t>
  </si>
  <si>
    <t>7S752</t>
  </si>
  <si>
    <t>TUPE-GR 9-12 HS 2-029</t>
  </si>
  <si>
    <t>7S762</t>
  </si>
  <si>
    <t>TUPE 9-12</t>
  </si>
  <si>
    <t>7S766</t>
  </si>
  <si>
    <t>SB 1882 CA PROFESSIONAL DVLOPM</t>
  </si>
  <si>
    <t>7S795</t>
  </si>
  <si>
    <t>7S929</t>
  </si>
  <si>
    <t>7S930</t>
  </si>
  <si>
    <t>7S931</t>
  </si>
  <si>
    <t>7S972</t>
  </si>
  <si>
    <t>CAL PARTNRSHP ACAD VARIOUS</t>
  </si>
  <si>
    <t>7S982</t>
  </si>
  <si>
    <t>7S656</t>
  </si>
  <si>
    <t>7V006</t>
  </si>
  <si>
    <t>TUPE GRADES 9-12</t>
  </si>
  <si>
    <t>7V064</t>
  </si>
  <si>
    <t>CA PARTNERSHIP ACADEMIES(FY10)</t>
  </si>
  <si>
    <t>7V094</t>
  </si>
  <si>
    <t>ARRA-T1-PARTA-RECOVERY FDS-SCH</t>
  </si>
  <si>
    <t>7V128</t>
  </si>
  <si>
    <t>CCE-PRINCIPAL RESIDENCY NETWRK</t>
  </si>
  <si>
    <t>7V131</t>
  </si>
  <si>
    <t>PERKINS SEC 131, SECNDIIC, PD</t>
  </si>
  <si>
    <t>7V138</t>
  </si>
  <si>
    <t>CPA: GREEN &amp; CLEAN ACADEMIES</t>
  </si>
  <si>
    <t>7V169</t>
  </si>
  <si>
    <t>GOV CTE INIT: CA PARTNER ACAD</t>
  </si>
  <si>
    <t>7V269</t>
  </si>
  <si>
    <t>NCLB:T1, SCH IMPRVMNT GRT</t>
  </si>
  <si>
    <t>CA PARTNERSHIP ACADEMIES PROG</t>
  </si>
  <si>
    <t>XXXX</t>
  </si>
  <si>
    <t>Stipend, Training/Prof.Dev., Rate 1 ($25/hour)</t>
  </si>
  <si>
    <t>1000</t>
  </si>
  <si>
    <t>3140</t>
  </si>
  <si>
    <t>3110</t>
  </si>
  <si>
    <t>X Time Certificated - counselor</t>
  </si>
  <si>
    <t>Annual</t>
  </si>
  <si>
    <t>Maintenance of Equipment</t>
  </si>
  <si>
    <t xml:space="preserve">    # of Paid Days</t>
  </si>
  <si>
    <t>**</t>
  </si>
  <si>
    <t>LEI</t>
  </si>
  <si>
    <t>MLH</t>
  </si>
  <si>
    <t>WID</t>
  </si>
  <si>
    <t>RIL</t>
  </si>
  <si>
    <t>CYE</t>
  </si>
  <si>
    <t>LTR</t>
  </si>
  <si>
    <t>BNK</t>
  </si>
  <si>
    <t>CRL</t>
  </si>
  <si>
    <t>LOK</t>
  </si>
  <si>
    <t>LOW</t>
  </si>
  <si>
    <t>MRL</t>
  </si>
  <si>
    <t>Alex Zamora</t>
  </si>
  <si>
    <t>MCB</t>
  </si>
  <si>
    <t>PER</t>
  </si>
  <si>
    <t>SAL</t>
  </si>
  <si>
    <t>WIL</t>
  </si>
  <si>
    <t>ALB</t>
  </si>
  <si>
    <t>ALD</t>
  </si>
  <si>
    <t>Reynaldo Pecho</t>
  </si>
  <si>
    <t>ALX</t>
  </si>
  <si>
    <t>CKA</t>
  </si>
  <si>
    <t>ALE</t>
  </si>
  <si>
    <t>ALC</t>
  </si>
  <si>
    <t>ALT</t>
  </si>
  <si>
    <t>AMB</t>
  </si>
  <si>
    <t>AMG</t>
  </si>
  <si>
    <t>AME</t>
  </si>
  <si>
    <t>AMM</t>
  </si>
  <si>
    <t>ANA</t>
  </si>
  <si>
    <t>AND</t>
  </si>
  <si>
    <t>ANM</t>
  </si>
  <si>
    <t>ANN</t>
  </si>
  <si>
    <t>ANL</t>
  </si>
  <si>
    <t>ADL</t>
  </si>
  <si>
    <t>APP</t>
  </si>
  <si>
    <t>ARA</t>
  </si>
  <si>
    <t>ARM</t>
  </si>
  <si>
    <t>ASC</t>
  </si>
  <si>
    <t>ATW</t>
  </si>
  <si>
    <t>AVG</t>
  </si>
  <si>
    <t>BAM</t>
  </si>
  <si>
    <t>BHE</t>
  </si>
  <si>
    <t>BHG</t>
  </si>
  <si>
    <t>BAN</t>
  </si>
  <si>
    <t>BNE</t>
  </si>
  <si>
    <t>BAR</t>
  </si>
  <si>
    <t>BAS</t>
  </si>
  <si>
    <t>BCH</t>
  </si>
  <si>
    <t>BEC</t>
  </si>
  <si>
    <t>BTH</t>
  </si>
  <si>
    <t>ASG</t>
  </si>
  <si>
    <t>BPC</t>
  </si>
  <si>
    <t>HUE</t>
  </si>
  <si>
    <t>HUM</t>
  </si>
  <si>
    <t>NVE</t>
  </si>
  <si>
    <t>NVM</t>
  </si>
  <si>
    <t>CVB</t>
  </si>
  <si>
    <t>ESP</t>
  </si>
  <si>
    <t>POL</t>
  </si>
  <si>
    <t>BM5</t>
  </si>
  <si>
    <t>BM6</t>
  </si>
  <si>
    <t>BLN</t>
  </si>
  <si>
    <t>BEP</t>
  </si>
  <si>
    <t>BEQ</t>
  </si>
  <si>
    <t>BVD</t>
  </si>
  <si>
    <t>BRT</t>
  </si>
  <si>
    <t>BLY</t>
  </si>
  <si>
    <t>BON</t>
  </si>
  <si>
    <t>BRA</t>
  </si>
  <si>
    <t>BHA</t>
  </si>
  <si>
    <t>BRN</t>
  </si>
  <si>
    <t>BRE</t>
  </si>
  <si>
    <t>BRS</t>
  </si>
  <si>
    <t>BRG</t>
  </si>
  <si>
    <t>BRD</t>
  </si>
  <si>
    <t>BDA</t>
  </si>
  <si>
    <t>BDW</t>
  </si>
  <si>
    <t>BEM</t>
  </si>
  <si>
    <t>BEN</t>
  </si>
  <si>
    <t>BRK</t>
  </si>
  <si>
    <t>BKY</t>
  </si>
  <si>
    <t>BRY</t>
  </si>
  <si>
    <t>BMA</t>
  </si>
  <si>
    <t>BUC</t>
  </si>
  <si>
    <t>BMC</t>
  </si>
  <si>
    <t>BUD</t>
  </si>
  <si>
    <t>CLE</t>
  </si>
  <si>
    <t>BBE</t>
  </si>
  <si>
    <t>SAT</t>
  </si>
  <si>
    <t>BTN</t>
  </si>
  <si>
    <t>BSH</t>
  </si>
  <si>
    <t>CAB</t>
  </si>
  <si>
    <t>CAH</t>
  </si>
  <si>
    <t>CAE</t>
  </si>
  <si>
    <t>CAL</t>
  </si>
  <si>
    <t>CLH</t>
  </si>
  <si>
    <t>CLV</t>
  </si>
  <si>
    <t>CAM</t>
  </si>
  <si>
    <t>CAN</t>
  </si>
  <si>
    <t>CMM</t>
  </si>
  <si>
    <t>CPE</t>
  </si>
  <si>
    <t>CTR</t>
  </si>
  <si>
    <t>CTB</t>
  </si>
  <si>
    <t>CBG</t>
  </si>
  <si>
    <t>CYN</t>
  </si>
  <si>
    <t>CAP</t>
  </si>
  <si>
    <t>CDL</t>
  </si>
  <si>
    <t>CRP</t>
  </si>
  <si>
    <t>CRS</t>
  </si>
  <si>
    <t>CCE</t>
  </si>
  <si>
    <t>CST</t>
  </si>
  <si>
    <t>CSH</t>
  </si>
  <si>
    <t>CSB</t>
  </si>
  <si>
    <t>CSK</t>
  </si>
  <si>
    <t>CED</t>
  </si>
  <si>
    <t>CEH</t>
  </si>
  <si>
    <t>CEI</t>
  </si>
  <si>
    <t>CTP</t>
  </si>
  <si>
    <t>CHA</t>
  </si>
  <si>
    <t>CHP</t>
  </si>
  <si>
    <t>CHS</t>
  </si>
  <si>
    <t>CWE</t>
  </si>
  <si>
    <t>CHE</t>
  </si>
  <si>
    <t>CIE</t>
  </si>
  <si>
    <t>CIM</t>
  </si>
  <si>
    <t>CTT</t>
  </si>
  <si>
    <t>CLF</t>
  </si>
  <si>
    <t>CLO</t>
  </si>
  <si>
    <t>COH</t>
  </si>
  <si>
    <t>CWC</t>
  </si>
  <si>
    <t>CFX</t>
  </si>
  <si>
    <t>CLS</t>
  </si>
  <si>
    <t>CMW</t>
  </si>
  <si>
    <t>CMP</t>
  </si>
  <si>
    <t>CYH</t>
  </si>
  <si>
    <t>COR</t>
  </si>
  <si>
    <t>CNP</t>
  </si>
  <si>
    <t>PLS</t>
  </si>
  <si>
    <t>PLA</t>
  </si>
  <si>
    <t>COW</t>
  </si>
  <si>
    <t>CWN</t>
  </si>
  <si>
    <t>CRC</t>
  </si>
  <si>
    <t>CSW</t>
  </si>
  <si>
    <t>WSA</t>
  </si>
  <si>
    <t>DAC</t>
  </si>
  <si>
    <t>DAH</t>
  </si>
  <si>
    <t>DNB</t>
  </si>
  <si>
    <t>DRB</t>
  </si>
  <si>
    <t>DAY</t>
  </si>
  <si>
    <t>DEA</t>
  </si>
  <si>
    <t>DLA</t>
  </si>
  <si>
    <t>DLD</t>
  </si>
  <si>
    <t>DNK</t>
  </si>
  <si>
    <t>DEN</t>
  </si>
  <si>
    <t>DXC</t>
  </si>
  <si>
    <t>DOL</t>
  </si>
  <si>
    <t>DMG</t>
  </si>
  <si>
    <t>DOR</t>
  </si>
  <si>
    <t>DYE</t>
  </si>
  <si>
    <t>MID</t>
  </si>
  <si>
    <t>ERE</t>
  </si>
  <si>
    <t>ERX</t>
  </si>
  <si>
    <t>ERC</t>
  </si>
  <si>
    <t>EAS</t>
  </si>
  <si>
    <t>ELD</t>
  </si>
  <si>
    <t>ELO</t>
  </si>
  <si>
    <t>ELZ</t>
  </si>
  <si>
    <t>ESE</t>
  </si>
  <si>
    <t>CHO</t>
  </si>
  <si>
    <t>CBP</t>
  </si>
  <si>
    <t>NHN</t>
  </si>
  <si>
    <t>EME</t>
  </si>
  <si>
    <t>ENA</t>
  </si>
  <si>
    <t>ENC</t>
  </si>
  <si>
    <t>ERW</t>
  </si>
  <si>
    <t>ESH</t>
  </si>
  <si>
    <t>EUC</t>
  </si>
  <si>
    <t>EUG</t>
  </si>
  <si>
    <t>EVE</t>
  </si>
  <si>
    <t>FAI</t>
  </si>
  <si>
    <t>FRB</t>
  </si>
  <si>
    <t>FMD</t>
  </si>
  <si>
    <t>FER</t>
  </si>
  <si>
    <t>FIF</t>
  </si>
  <si>
    <t>FFO</t>
  </si>
  <si>
    <t>FNI</t>
  </si>
  <si>
    <t>FIS</t>
  </si>
  <si>
    <t>FIG</t>
  </si>
  <si>
    <t>BDE</t>
  </si>
  <si>
    <t>BDM</t>
  </si>
  <si>
    <t>FIR</t>
  </si>
  <si>
    <t>FSB</t>
  </si>
  <si>
    <t>FLE</t>
  </si>
  <si>
    <t>FLO</t>
  </si>
  <si>
    <t>FRD</t>
  </si>
  <si>
    <t>FRN</t>
  </si>
  <si>
    <t>FSC</t>
  </si>
  <si>
    <t>FOU</t>
  </si>
  <si>
    <t>FKE</t>
  </si>
  <si>
    <t>FRI</t>
  </si>
  <si>
    <t>FRP</t>
  </si>
  <si>
    <t>FLB</t>
  </si>
  <si>
    <t>GDE</t>
  </si>
  <si>
    <t>GDG</t>
  </si>
  <si>
    <t>GRD</t>
  </si>
  <si>
    <t>GVZ</t>
  </si>
  <si>
    <t>GAT</t>
  </si>
  <si>
    <t>GAU</t>
  </si>
  <si>
    <t>GER</t>
  </si>
  <si>
    <t>GLS</t>
  </si>
  <si>
    <t>GLD</t>
  </si>
  <si>
    <t>GLA</t>
  </si>
  <si>
    <t>GFZ</t>
  </si>
  <si>
    <t>GLW</t>
  </si>
  <si>
    <t>GRM</t>
  </si>
  <si>
    <t>GRN</t>
  </si>
  <si>
    <t>GRV</t>
  </si>
  <si>
    <t>GRE</t>
  </si>
  <si>
    <t>GRP</t>
  </si>
  <si>
    <t>GRL</t>
  </si>
  <si>
    <t>GRF</t>
  </si>
  <si>
    <t>GLF</t>
  </si>
  <si>
    <t>ARR</t>
  </si>
  <si>
    <t>HAD</t>
  </si>
  <si>
    <t>HLD</t>
  </si>
  <si>
    <t>HMN</t>
  </si>
  <si>
    <t>HML</t>
  </si>
  <si>
    <t>HCP</t>
  </si>
  <si>
    <t>HBC</t>
  </si>
  <si>
    <t>HRD</t>
  </si>
  <si>
    <t>HRR</t>
  </si>
  <si>
    <t>HRT</t>
  </si>
  <si>
    <t>HSK</t>
  </si>
  <si>
    <t>HAW</t>
  </si>
  <si>
    <t>HAY</t>
  </si>
  <si>
    <t>HAZ</t>
  </si>
  <si>
    <t>HEL</t>
  </si>
  <si>
    <t>HER</t>
  </si>
  <si>
    <t>HSB</t>
  </si>
  <si>
    <t>HCL</t>
  </si>
  <si>
    <t>HIL</t>
  </si>
  <si>
    <t>HLL</t>
  </si>
  <si>
    <t>HOB</t>
  </si>
  <si>
    <t>HLE</t>
  </si>
  <si>
    <t>HPR</t>
  </si>
  <si>
    <t>HOO</t>
  </si>
  <si>
    <t>HOV</t>
  </si>
  <si>
    <t>HUB</t>
  </si>
  <si>
    <t>HMP</t>
  </si>
  <si>
    <t>HYM</t>
  </si>
  <si>
    <t>HUN</t>
  </si>
  <si>
    <t>WPK</t>
  </si>
  <si>
    <t>HP2</t>
  </si>
  <si>
    <t>HPM</t>
  </si>
  <si>
    <t>HP3</t>
  </si>
  <si>
    <t>HYD</t>
  </si>
  <si>
    <t>IVA</t>
  </si>
  <si>
    <t>JE1</t>
  </si>
  <si>
    <t>JE2</t>
  </si>
  <si>
    <t>JEE</t>
  </si>
  <si>
    <t>JUS</t>
  </si>
  <si>
    <t>KNE</t>
  </si>
  <si>
    <t>KTC</t>
  </si>
  <si>
    <t>KTW</t>
  </si>
  <si>
    <t>KST</t>
  </si>
  <si>
    <t>KSG</t>
  </si>
  <si>
    <t>KTT</t>
  </si>
  <si>
    <t>KNO</t>
  </si>
  <si>
    <t>LNI</t>
  </si>
  <si>
    <t>LAN</t>
  </si>
  <si>
    <t>LNG</t>
  </si>
  <si>
    <t>LNP</t>
  </si>
  <si>
    <t>LKR</t>
  </si>
  <si>
    <t>LAS</t>
  </si>
  <si>
    <t>LSS</t>
  </si>
  <si>
    <t>LAT</t>
  </si>
  <si>
    <t>LAU</t>
  </si>
  <si>
    <t>LPW</t>
  </si>
  <si>
    <t>LEL</t>
  </si>
  <si>
    <t>LEM</t>
  </si>
  <si>
    <t>LIB</t>
  </si>
  <si>
    <t>LGG</t>
  </si>
  <si>
    <t>LLL</t>
  </si>
  <si>
    <t>LIM</t>
  </si>
  <si>
    <t>LKH</t>
  </si>
  <si>
    <t>LKW</t>
  </si>
  <si>
    <t>LOG</t>
  </si>
  <si>
    <t>LMV</t>
  </si>
  <si>
    <t>LMI</t>
  </si>
  <si>
    <t>LOR</t>
  </si>
  <si>
    <t>LRT</t>
  </si>
  <si>
    <t>LRN</t>
  </si>
  <si>
    <t>LRF</t>
  </si>
  <si>
    <t>PPC</t>
  </si>
  <si>
    <t>LE3</t>
  </si>
  <si>
    <t>CLQ</t>
  </si>
  <si>
    <t>LFZ</t>
  </si>
  <si>
    <t>LOY</t>
  </si>
  <si>
    <t>MPC</t>
  </si>
  <si>
    <t>MAG</t>
  </si>
  <si>
    <t>MAI</t>
  </si>
  <si>
    <t>MAL</t>
  </si>
  <si>
    <t>MCH</t>
  </si>
  <si>
    <t>MHT</t>
  </si>
  <si>
    <t>MA1</t>
  </si>
  <si>
    <t>MAP</t>
  </si>
  <si>
    <t>MAE</t>
  </si>
  <si>
    <t>MAR</t>
  </si>
  <si>
    <t>SSD</t>
  </si>
  <si>
    <t>SSE</t>
  </si>
  <si>
    <t>MQZ</t>
  </si>
  <si>
    <t>MSN</t>
  </si>
  <si>
    <t>CJM</t>
  </si>
  <si>
    <t>MVN</t>
  </si>
  <si>
    <t>MLM</t>
  </si>
  <si>
    <t>MRV</t>
  </si>
  <si>
    <t>MAY</t>
  </si>
  <si>
    <t>MYB</t>
  </si>
  <si>
    <t>MLR</t>
  </si>
  <si>
    <t>MLV</t>
  </si>
  <si>
    <t>MIC</t>
  </si>
  <si>
    <t>MDE</t>
  </si>
  <si>
    <t>MDT</t>
  </si>
  <si>
    <t>MIL</t>
  </si>
  <si>
    <t>MMS</t>
  </si>
  <si>
    <t>MLL</t>
  </si>
  <si>
    <t>MRM</t>
  </si>
  <si>
    <t>MLX</t>
  </si>
  <si>
    <t>MLC</t>
  </si>
  <si>
    <t>MTV</t>
  </si>
  <si>
    <t>MVT</t>
  </si>
  <si>
    <t>MRN</t>
  </si>
  <si>
    <t>MNV</t>
  </si>
  <si>
    <t>MWA</t>
  </si>
  <si>
    <t>MLT</t>
  </si>
  <si>
    <t>MLG</t>
  </si>
  <si>
    <t>MEM</t>
  </si>
  <si>
    <t>MUR</t>
  </si>
  <si>
    <t>NAP</t>
  </si>
  <si>
    <t>NES</t>
  </si>
  <si>
    <t>NEV</t>
  </si>
  <si>
    <t>NVN</t>
  </si>
  <si>
    <t>NEW</t>
  </si>
  <si>
    <t>NFI</t>
  </si>
  <si>
    <t>NNI</t>
  </si>
  <si>
    <t>NSE</t>
  </si>
  <si>
    <t>NSV</t>
  </si>
  <si>
    <t>NSI</t>
  </si>
  <si>
    <t>NTH</t>
  </si>
  <si>
    <t>NOB</t>
  </si>
  <si>
    <t>NON</t>
  </si>
  <si>
    <t>NMD</t>
  </si>
  <si>
    <t>NMT</t>
  </si>
  <si>
    <t>NOR</t>
  </si>
  <si>
    <t>OMV</t>
  </si>
  <si>
    <t>OET</t>
  </si>
  <si>
    <t>OES</t>
  </si>
  <si>
    <t>FLR</t>
  </si>
  <si>
    <t>FYM</t>
  </si>
  <si>
    <t>OFS</t>
  </si>
  <si>
    <t>OFT</t>
  </si>
  <si>
    <t>ONS</t>
  </si>
  <si>
    <t>ONV</t>
  </si>
  <si>
    <t>OSF</t>
  </si>
  <si>
    <t>OSX</t>
  </si>
  <si>
    <t>OTF</t>
  </si>
  <si>
    <t>OTW</t>
  </si>
  <si>
    <t>OTS</t>
  </si>
  <si>
    <t>OPM</t>
  </si>
  <si>
    <t>OSC</t>
  </si>
  <si>
    <t>OXN</t>
  </si>
  <si>
    <t>PPD</t>
  </si>
  <si>
    <t>PLE</t>
  </si>
  <si>
    <t>PKA</t>
  </si>
  <si>
    <t>PKW</t>
  </si>
  <si>
    <t>HBM</t>
  </si>
  <si>
    <t>PRM</t>
  </si>
  <si>
    <t>PTH</t>
  </si>
  <si>
    <t>PDR</t>
  </si>
  <si>
    <t>PNW</t>
  </si>
  <si>
    <t>PLV</t>
  </si>
  <si>
    <t>PLU</t>
  </si>
  <si>
    <t>PTF</t>
  </si>
  <si>
    <t>POM</t>
  </si>
  <si>
    <t>PRE</t>
  </si>
  <si>
    <t>PCH</t>
  </si>
  <si>
    <t>PRC</t>
  </si>
  <si>
    <t>QAN</t>
  </si>
  <si>
    <t>RME</t>
  </si>
  <si>
    <t>RGT</t>
  </si>
  <si>
    <t>RAN</t>
  </si>
  <si>
    <t>RAY</t>
  </si>
  <si>
    <t>RSE</t>
  </si>
  <si>
    <t>RCH</t>
  </si>
  <si>
    <t>HMS</t>
  </si>
  <si>
    <t>RVS</t>
  </si>
  <si>
    <t>RTT</t>
  </si>
  <si>
    <t>RVR</t>
  </si>
  <si>
    <t>RCK</t>
  </si>
  <si>
    <t>CDA</t>
  </si>
  <si>
    <t>RSC</t>
  </si>
  <si>
    <t>RCM</t>
  </si>
  <si>
    <t>RSM</t>
  </si>
  <si>
    <t>RSW</t>
  </si>
  <si>
    <t>ROW</t>
  </si>
  <si>
    <t>RON</t>
  </si>
  <si>
    <t>RUS</t>
  </si>
  <si>
    <t>RUG</t>
  </si>
  <si>
    <t>SFE</t>
  </si>
  <si>
    <t>SGB</t>
  </si>
  <si>
    <t>SJE</t>
  </si>
  <si>
    <t>SJM</t>
  </si>
  <si>
    <t>SPS</t>
  </si>
  <si>
    <t>SFN</t>
  </si>
  <si>
    <t>SPE</t>
  </si>
  <si>
    <t>KGE</t>
  </si>
  <si>
    <t>SMO</t>
  </si>
  <si>
    <t>STC</t>
  </si>
  <si>
    <t>SEC</t>
  </si>
  <si>
    <t>SEL</t>
  </si>
  <si>
    <t>SRR</t>
  </si>
  <si>
    <t>SEV</t>
  </si>
  <si>
    <t>SFI</t>
  </si>
  <si>
    <t>SFO</t>
  </si>
  <si>
    <t>SVF</t>
  </si>
  <si>
    <t>MCK</t>
  </si>
  <si>
    <t>SHP</t>
  </si>
  <si>
    <t>SHE</t>
  </si>
  <si>
    <t>SHR</t>
  </si>
  <si>
    <t>SOE</t>
  </si>
  <si>
    <t>SHI</t>
  </si>
  <si>
    <t>SHT</t>
  </si>
  <si>
    <t>SRP</t>
  </si>
  <si>
    <t>SRV</t>
  </si>
  <si>
    <t>SIX</t>
  </si>
  <si>
    <t>SEI</t>
  </si>
  <si>
    <t>SFR</t>
  </si>
  <si>
    <t>SSI</t>
  </si>
  <si>
    <t>SOL</t>
  </si>
  <si>
    <t>SOT</t>
  </si>
  <si>
    <t>SPK</t>
  </si>
  <si>
    <t>SRX</t>
  </si>
  <si>
    <t>SRF</t>
  </si>
  <si>
    <t>SSM</t>
  </si>
  <si>
    <t>SRH</t>
  </si>
  <si>
    <t>SME</t>
  </si>
  <si>
    <t>SMM</t>
  </si>
  <si>
    <t>MTR</t>
  </si>
  <si>
    <t>MTM</t>
  </si>
  <si>
    <t>SG4</t>
  </si>
  <si>
    <t>INM</t>
  </si>
  <si>
    <t>SUJ</t>
  </si>
  <si>
    <t>STG</t>
  </si>
  <si>
    <t>STA</t>
  </si>
  <si>
    <t>CYS</t>
  </si>
  <si>
    <t>STT</t>
  </si>
  <si>
    <t>SNP</t>
  </si>
  <si>
    <t>STE</t>
  </si>
  <si>
    <t>STN</t>
  </si>
  <si>
    <t>STO</t>
  </si>
  <si>
    <t>STR</t>
  </si>
  <si>
    <t>SUN</t>
  </si>
  <si>
    <t>SNL</t>
  </si>
  <si>
    <t>SNB</t>
  </si>
  <si>
    <t>SNR</t>
  </si>
  <si>
    <t>SUP</t>
  </si>
  <si>
    <t>SYE</t>
  </si>
  <si>
    <t>TAP</t>
  </si>
  <si>
    <t>TET</t>
  </si>
  <si>
    <t>TRZ</t>
  </si>
  <si>
    <t>TLF</t>
  </si>
  <si>
    <t>TEN</t>
  </si>
  <si>
    <t>THI</t>
  </si>
  <si>
    <t>DUB</t>
  </si>
  <si>
    <t>THM</t>
  </si>
  <si>
    <t>WEE</t>
  </si>
  <si>
    <t>THS</t>
  </si>
  <si>
    <t>TLW</t>
  </si>
  <si>
    <t>TLL</t>
  </si>
  <si>
    <t>TOP</t>
  </si>
  <si>
    <t>TPK</t>
  </si>
  <si>
    <t>TWN</t>
  </si>
  <si>
    <t>TRN</t>
  </si>
  <si>
    <t>TSP</t>
  </si>
  <si>
    <t>TUL</t>
  </si>
  <si>
    <t>TWE</t>
  </si>
  <si>
    <t>TWT</t>
  </si>
  <si>
    <t>TTE</t>
  </si>
  <si>
    <t>TWF</t>
  </si>
  <si>
    <t>TTS</t>
  </si>
  <si>
    <t>MEY</t>
  </si>
  <si>
    <t>UNN</t>
  </si>
  <si>
    <t>UTH</t>
  </si>
  <si>
    <t>VAL</t>
  </si>
  <si>
    <t>VLL</t>
  </si>
  <si>
    <t>VLV</t>
  </si>
  <si>
    <t>VAB</t>
  </si>
  <si>
    <t>VAD</t>
  </si>
  <si>
    <t>VAE</t>
  </si>
  <si>
    <t>VAF</t>
  </si>
  <si>
    <t>VRA</t>
  </si>
  <si>
    <t>VRB</t>
  </si>
  <si>
    <t>VAN</t>
  </si>
  <si>
    <t>VND</t>
  </si>
  <si>
    <t>VNG</t>
  </si>
  <si>
    <t>VNN</t>
  </si>
  <si>
    <t>VNA</t>
  </si>
  <si>
    <t>VNM</t>
  </si>
  <si>
    <t>VRM</t>
  </si>
  <si>
    <t>VRN</t>
  </si>
  <si>
    <t>VCT</t>
  </si>
  <si>
    <t>VCY</t>
  </si>
  <si>
    <t>VIN</t>
  </si>
  <si>
    <t>VDL</t>
  </si>
  <si>
    <t>VTG</t>
  </si>
  <si>
    <t>VGN</t>
  </si>
  <si>
    <t>WDW</t>
  </si>
  <si>
    <t>WLG</t>
  </si>
  <si>
    <t>WAR</t>
  </si>
  <si>
    <t>WAN</t>
  </si>
  <si>
    <t>WEI</t>
  </si>
  <si>
    <t>WEL</t>
  </si>
  <si>
    <t>WEM</t>
  </si>
  <si>
    <t>WNE</t>
  </si>
  <si>
    <t>WAT</t>
  </si>
  <si>
    <t>WHE</t>
  </si>
  <si>
    <t>WVR</t>
  </si>
  <si>
    <t>WES</t>
  </si>
  <si>
    <t>WSM</t>
  </si>
  <si>
    <t>WSC</t>
  </si>
  <si>
    <t>CJA</t>
  </si>
  <si>
    <t>WSP</t>
  </si>
  <si>
    <t>CJG</t>
  </si>
  <si>
    <t>CJH</t>
  </si>
  <si>
    <t>CJI</t>
  </si>
  <si>
    <t>CJJ</t>
  </si>
  <si>
    <t>CJK</t>
  </si>
  <si>
    <t>CJL</t>
  </si>
  <si>
    <t>CJO</t>
  </si>
  <si>
    <t>STX</t>
  </si>
  <si>
    <t>WSW</t>
  </si>
  <si>
    <t>QVJ</t>
  </si>
  <si>
    <t>QVK</t>
  </si>
  <si>
    <t>QVL</t>
  </si>
  <si>
    <t>JSN</t>
  </si>
  <si>
    <t>WHP</t>
  </si>
  <si>
    <t>AMS</t>
  </si>
  <si>
    <t>ETA</t>
  </si>
  <si>
    <t>ETB</t>
  </si>
  <si>
    <t>WLB</t>
  </si>
  <si>
    <t>ETD</t>
  </si>
  <si>
    <t>ETE</t>
  </si>
  <si>
    <t>BRU</t>
  </si>
  <si>
    <t>WLP</t>
  </si>
  <si>
    <t>WLC</t>
  </si>
  <si>
    <t>WLT</t>
  </si>
  <si>
    <t>WDS</t>
  </si>
  <si>
    <t>WNN</t>
  </si>
  <si>
    <t>WND</t>
  </si>
  <si>
    <t>WNG</t>
  </si>
  <si>
    <t>WDC</t>
  </si>
  <si>
    <t>WLK</t>
  </si>
  <si>
    <t>WDH</t>
  </si>
  <si>
    <t>WLW</t>
  </si>
  <si>
    <t>YRK</t>
  </si>
  <si>
    <t>ADJ</t>
  </si>
  <si>
    <t>ADG</t>
  </si>
  <si>
    <t>AUD</t>
  </si>
  <si>
    <t>AUG</t>
  </si>
  <si>
    <t>BNC</t>
  </si>
  <si>
    <t>BCM</t>
  </si>
  <si>
    <t>BLJ</t>
  </si>
  <si>
    <t>BVJ</t>
  </si>
  <si>
    <t>BVB</t>
  </si>
  <si>
    <t>BMM</t>
  </si>
  <si>
    <t>BER</t>
  </si>
  <si>
    <t>CLD</t>
  </si>
  <si>
    <t>BET</t>
  </si>
  <si>
    <t>BMS</t>
  </si>
  <si>
    <t>CNF</t>
  </si>
  <si>
    <t>CNL</t>
  </si>
  <si>
    <t>BBJ</t>
  </si>
  <si>
    <t>BKM</t>
  </si>
  <si>
    <t>BKP</t>
  </si>
  <si>
    <t>CEP</t>
  </si>
  <si>
    <t>BUR</t>
  </si>
  <si>
    <t>BUG</t>
  </si>
  <si>
    <t>BYJ</t>
  </si>
  <si>
    <t>BYF</t>
  </si>
  <si>
    <t>CNG</t>
  </si>
  <si>
    <t>VBR</t>
  </si>
  <si>
    <t>CRV</t>
  </si>
  <si>
    <t>COL</t>
  </si>
  <si>
    <t>CMS</t>
  </si>
  <si>
    <t>CUR</t>
  </si>
  <si>
    <t>CTM</t>
  </si>
  <si>
    <t>DAN</t>
  </si>
  <si>
    <t>PTJ</t>
  </si>
  <si>
    <t>PTM</t>
  </si>
  <si>
    <t>DDJ</t>
  </si>
  <si>
    <t>DDG</t>
  </si>
  <si>
    <t>DRW</t>
  </si>
  <si>
    <t>DWG</t>
  </si>
  <si>
    <t>EDI</t>
  </si>
  <si>
    <t>EVA</t>
  </si>
  <si>
    <t>EVM</t>
  </si>
  <si>
    <t>ESJ</t>
  </si>
  <si>
    <t>ESF</t>
  </si>
  <si>
    <t>ESG</t>
  </si>
  <si>
    <t>EMR</t>
  </si>
  <si>
    <t>FLM</t>
  </si>
  <si>
    <t>FMS</t>
  </si>
  <si>
    <t>FOS</t>
  </si>
  <si>
    <t>FRO</t>
  </si>
  <si>
    <t>FCM</t>
  </si>
  <si>
    <t>FLT</t>
  </si>
  <si>
    <t>GAG</t>
  </si>
  <si>
    <t>GMA</t>
  </si>
  <si>
    <t>CYJ</t>
  </si>
  <si>
    <t>GMP</t>
  </si>
  <si>
    <t>GFJ</t>
  </si>
  <si>
    <t>GFM</t>
  </si>
  <si>
    <t>HAL</t>
  </si>
  <si>
    <t>HRP</t>
  </si>
  <si>
    <t>HEN</t>
  </si>
  <si>
    <t>HOL</t>
  </si>
  <si>
    <t>HMT</t>
  </si>
  <si>
    <t>HLJ</t>
  </si>
  <si>
    <t>HHM</t>
  </si>
  <si>
    <t>IRV</t>
  </si>
  <si>
    <t>JM1</t>
  </si>
  <si>
    <t>VAT</t>
  </si>
  <si>
    <t>ALG</t>
  </si>
  <si>
    <t>KNG</t>
  </si>
  <si>
    <t>KMA</t>
  </si>
  <si>
    <t>LAW</t>
  </si>
  <si>
    <t>LMG</t>
  </si>
  <si>
    <t>LEC</t>
  </si>
  <si>
    <t>LCM</t>
  </si>
  <si>
    <t>MAC</t>
  </si>
  <si>
    <t>MAD</t>
  </si>
  <si>
    <t>MMG</t>
  </si>
  <si>
    <t>MDR</t>
  </si>
  <si>
    <t>MRA</t>
  </si>
  <si>
    <t>MNN</t>
  </si>
  <si>
    <t>MKH</t>
  </si>
  <si>
    <t>MKM</t>
  </si>
  <si>
    <t>MLK</t>
  </si>
  <si>
    <t>MPM</t>
  </si>
  <si>
    <t>MGL</t>
  </si>
  <si>
    <t>MVJ</t>
  </si>
  <si>
    <t>MUI</t>
  </si>
  <si>
    <t>MUJ</t>
  </si>
  <si>
    <t>MUL</t>
  </si>
  <si>
    <t>MMP</t>
  </si>
  <si>
    <t>NGH</t>
  </si>
  <si>
    <t>NMZ</t>
  </si>
  <si>
    <t>NMM</t>
  </si>
  <si>
    <t>NOJ</t>
  </si>
  <si>
    <t>NBM</t>
  </si>
  <si>
    <t>NRR</t>
  </si>
  <si>
    <t>OLV</t>
  </si>
  <si>
    <t>PCJ</t>
  </si>
  <si>
    <t>PCT</t>
  </si>
  <si>
    <t>PCM</t>
  </si>
  <si>
    <t>PLJ</t>
  </si>
  <si>
    <t>PLM</t>
  </si>
  <si>
    <t>PEA</t>
  </si>
  <si>
    <t>PEM</t>
  </si>
  <si>
    <t>PRJ</t>
  </si>
  <si>
    <t>PRG</t>
  </si>
  <si>
    <t>REE</t>
  </si>
  <si>
    <t>REV</t>
  </si>
  <si>
    <t>RMS</t>
  </si>
  <si>
    <t>SFJ</t>
  </si>
  <si>
    <t>SVJ</t>
  </si>
  <si>
    <t>SVM</t>
  </si>
  <si>
    <t>SGJ</t>
  </si>
  <si>
    <t>SGT</t>
  </si>
  <si>
    <t>STV</t>
  </si>
  <si>
    <t>STM</t>
  </si>
  <si>
    <t>SNV</t>
  </si>
  <si>
    <t>SUT</t>
  </si>
  <si>
    <t>MKT</t>
  </si>
  <si>
    <t>VYJ</t>
  </si>
  <si>
    <t>VYS</t>
  </si>
  <si>
    <t>VRG</t>
  </si>
  <si>
    <t>WEB</t>
  </si>
  <si>
    <t>WHT</t>
  </si>
  <si>
    <t>WLM</t>
  </si>
  <si>
    <t>WRI</t>
  </si>
  <si>
    <t>LOA</t>
  </si>
  <si>
    <t>AGG</t>
  </si>
  <si>
    <t>VNH</t>
  </si>
  <si>
    <t>CNH</t>
  </si>
  <si>
    <t>CNT</t>
  </si>
  <si>
    <t>HTP</t>
  </si>
  <si>
    <t>BNH</t>
  </si>
  <si>
    <t>BNM</t>
  </si>
  <si>
    <t>AVH</t>
  </si>
  <si>
    <t>BEL</t>
  </si>
  <si>
    <t>BLM</t>
  </si>
  <si>
    <t>GLH</t>
  </si>
  <si>
    <t>NWM</t>
  </si>
  <si>
    <t>BJM</t>
  </si>
  <si>
    <t>IND</t>
  </si>
  <si>
    <t>CPH</t>
  </si>
  <si>
    <t>CPM</t>
  </si>
  <si>
    <t>CPK</t>
  </si>
  <si>
    <t>OWN</t>
  </si>
  <si>
    <t>CAR</t>
  </si>
  <si>
    <t>CEK</t>
  </si>
  <si>
    <t>EGT</t>
  </si>
  <si>
    <t>CEN</t>
  </si>
  <si>
    <t>CWH</t>
  </si>
  <si>
    <t>STP</t>
  </si>
  <si>
    <t>CDP</t>
  </si>
  <si>
    <t>CVH</t>
  </si>
  <si>
    <t>CVM</t>
  </si>
  <si>
    <t>ALI</t>
  </si>
  <si>
    <t>CRH</t>
  </si>
  <si>
    <t>CRM</t>
  </si>
  <si>
    <t>CRT</t>
  </si>
  <si>
    <t>YNG</t>
  </si>
  <si>
    <t>DRH</t>
  </si>
  <si>
    <t>DRM</t>
  </si>
  <si>
    <t>DLM</t>
  </si>
  <si>
    <t>VWP</t>
  </si>
  <si>
    <t>ELH</t>
  </si>
  <si>
    <t>EVO</t>
  </si>
  <si>
    <t>EVS</t>
  </si>
  <si>
    <t>CBE</t>
  </si>
  <si>
    <t>CML</t>
  </si>
  <si>
    <t>ESV</t>
  </si>
  <si>
    <t>ERH</t>
  </si>
  <si>
    <t>ERG</t>
  </si>
  <si>
    <t>WLS</t>
  </si>
  <si>
    <t>WPA</t>
  </si>
  <si>
    <t>WLA</t>
  </si>
  <si>
    <t>FXH</t>
  </si>
  <si>
    <t>FXM</t>
  </si>
  <si>
    <t>WHM</t>
  </si>
  <si>
    <t>FCP</t>
  </si>
  <si>
    <t>PMT</t>
  </si>
  <si>
    <t>LEW</t>
  </si>
  <si>
    <t>FKH</t>
  </si>
  <si>
    <t>FKM</t>
  </si>
  <si>
    <t>HGP</t>
  </si>
  <si>
    <t>FRE</t>
  </si>
  <si>
    <t>FRM</t>
  </si>
  <si>
    <t>HOP</t>
  </si>
  <si>
    <t>GDH</t>
  </si>
  <si>
    <t>GDF</t>
  </si>
  <si>
    <t>MON</t>
  </si>
  <si>
    <t>CDJ</t>
  </si>
  <si>
    <t>MTY</t>
  </si>
  <si>
    <t>GFH</t>
  </si>
  <si>
    <t>GFC</t>
  </si>
  <si>
    <t>GRH</t>
  </si>
  <si>
    <t>GCM</t>
  </si>
  <si>
    <t>LND</t>
  </si>
  <si>
    <t>HAM</t>
  </si>
  <si>
    <t>HMA</t>
  </si>
  <si>
    <t>HMM</t>
  </si>
  <si>
    <t>CHV</t>
  </si>
  <si>
    <t>HWH</t>
  </si>
  <si>
    <t>HWM</t>
  </si>
  <si>
    <t>CKM</t>
  </si>
  <si>
    <t>HPH</t>
  </si>
  <si>
    <t>INT</t>
  </si>
  <si>
    <t>SAN</t>
  </si>
  <si>
    <t>JEF</t>
  </si>
  <si>
    <t>CQJ</t>
  </si>
  <si>
    <t>JRD</t>
  </si>
  <si>
    <t>ROD</t>
  </si>
  <si>
    <t>KNH</t>
  </si>
  <si>
    <t>KAU</t>
  </si>
  <si>
    <t>ADH</t>
  </si>
  <si>
    <t>KGM</t>
  </si>
  <si>
    <t>LNC</t>
  </si>
  <si>
    <t>LMS</t>
  </si>
  <si>
    <t>CDW</t>
  </si>
  <si>
    <t>PBL</t>
  </si>
  <si>
    <t>LOS</t>
  </si>
  <si>
    <t>CIP</t>
  </si>
  <si>
    <t>DWB</t>
  </si>
  <si>
    <t>CLM</t>
  </si>
  <si>
    <t>CES</t>
  </si>
  <si>
    <t>MAH</t>
  </si>
  <si>
    <t>USM</t>
  </si>
  <si>
    <t>CKL</t>
  </si>
  <si>
    <t>MRS</t>
  </si>
  <si>
    <t>MHG</t>
  </si>
  <si>
    <t>BRV</t>
  </si>
  <si>
    <t>MET</t>
  </si>
  <si>
    <t>MDC</t>
  </si>
  <si>
    <t>MNR</t>
  </si>
  <si>
    <t>MPA</t>
  </si>
  <si>
    <t>MNM</t>
  </si>
  <si>
    <t>EIN</t>
  </si>
  <si>
    <t>NTC</t>
  </si>
  <si>
    <t>JCH</t>
  </si>
  <si>
    <t>NAR</t>
  </si>
  <si>
    <t>NMS</t>
  </si>
  <si>
    <t>PTT</t>
  </si>
  <si>
    <t>NHY</t>
  </si>
  <si>
    <t>NHO</t>
  </si>
  <si>
    <t>NHM</t>
  </si>
  <si>
    <t>EAR</t>
  </si>
  <si>
    <t>DIS</t>
  </si>
  <si>
    <t>RMH</t>
  </si>
  <si>
    <t>RSH</t>
  </si>
  <si>
    <t>RPA</t>
  </si>
  <si>
    <t>REM</t>
  </si>
  <si>
    <t>RSL</t>
  </si>
  <si>
    <t>GRY</t>
  </si>
  <si>
    <t>BOY</t>
  </si>
  <si>
    <t>SOK</t>
  </si>
  <si>
    <t>SFH</t>
  </si>
  <si>
    <t>SFM</t>
  </si>
  <si>
    <t>MSS</t>
  </si>
  <si>
    <t>SPH</t>
  </si>
  <si>
    <t>SPO</t>
  </si>
  <si>
    <t>SPM</t>
  </si>
  <si>
    <t>ANG</t>
  </si>
  <si>
    <t>CQO</t>
  </si>
  <si>
    <t>SRK</t>
  </si>
  <si>
    <t>SRM</t>
  </si>
  <si>
    <t>SGH</t>
  </si>
  <si>
    <t>ODY</t>
  </si>
  <si>
    <t>EVH</t>
  </si>
  <si>
    <t>SYH</t>
  </si>
  <si>
    <t>SYM</t>
  </si>
  <si>
    <t>TFT</t>
  </si>
  <si>
    <t>CYK</t>
  </si>
  <si>
    <t>SEA</t>
  </si>
  <si>
    <t>THR</t>
  </si>
  <si>
    <t>UNV</t>
  </si>
  <si>
    <t>LAV</t>
  </si>
  <si>
    <t>VYH</t>
  </si>
  <si>
    <t>NUY</t>
  </si>
  <si>
    <t>VYM</t>
  </si>
  <si>
    <t>VYP</t>
  </si>
  <si>
    <t>RGR</t>
  </si>
  <si>
    <t>VAG</t>
  </si>
  <si>
    <t>VAH</t>
  </si>
  <si>
    <t>VEN</t>
  </si>
  <si>
    <t>VNL</t>
  </si>
  <si>
    <t>PHX</t>
  </si>
  <si>
    <t>VDH</t>
  </si>
  <si>
    <t>VHH</t>
  </si>
  <si>
    <t>MTL</t>
  </si>
  <si>
    <t>WAS</t>
  </si>
  <si>
    <t>WAH</t>
  </si>
  <si>
    <t>WAM</t>
  </si>
  <si>
    <t>ELL</t>
  </si>
  <si>
    <t>WCH</t>
  </si>
  <si>
    <t>YOU</t>
  </si>
  <si>
    <t>CTC</t>
  </si>
  <si>
    <t>*Positions less than half-time change benefit rate to 11.22%</t>
  </si>
  <si>
    <t>FS Email</t>
  </si>
  <si>
    <t>CFR</t>
  </si>
  <si>
    <t>ES</t>
  </si>
  <si>
    <t>O</t>
  </si>
  <si>
    <t xml:space="preserve">michael.devera@lausd.net </t>
  </si>
  <si>
    <t>carlos.m.fernandez@lausd.net</t>
  </si>
  <si>
    <t>SC</t>
  </si>
  <si>
    <t>S</t>
  </si>
  <si>
    <t>CDG</t>
  </si>
  <si>
    <t>T</t>
  </si>
  <si>
    <t>J</t>
  </si>
  <si>
    <t>JC</t>
  </si>
  <si>
    <t>SS</t>
  </si>
  <si>
    <t>EC</t>
  </si>
  <si>
    <t>EJ</t>
  </si>
  <si>
    <t>VRE</t>
  </si>
  <si>
    <t>EP</t>
  </si>
  <si>
    <t>SP</t>
  </si>
  <si>
    <t>VRD</t>
  </si>
  <si>
    <t>beatrice.lomeli@lausd.net</t>
  </si>
  <si>
    <t xml:space="preserve">susan.kabiling@lausd.net </t>
  </si>
  <si>
    <t>JKL</t>
  </si>
  <si>
    <t>VRC</t>
  </si>
  <si>
    <t xml:space="preserve">tanya.jacobs@lausd.net </t>
  </si>
  <si>
    <t>alex.zamora@lausd.net</t>
  </si>
  <si>
    <t>CRQ</t>
  </si>
  <si>
    <t>MTW</t>
  </si>
  <si>
    <t>WCI</t>
  </si>
  <si>
    <t>WCG</t>
  </si>
  <si>
    <t xml:space="preserve">sophia.chu@lausd.net </t>
  </si>
  <si>
    <t>CDE</t>
  </si>
  <si>
    <t>CDS</t>
  </si>
  <si>
    <t>ncasti3@lausd.net</t>
  </si>
  <si>
    <t>sandra.haag@lausd.net</t>
  </si>
  <si>
    <t xml:space="preserve">brent.denton@lausd.net </t>
  </si>
  <si>
    <t>CRZ</t>
  </si>
  <si>
    <t>ELB</t>
  </si>
  <si>
    <t xml:space="preserve">calvin.divinity@lausd.net </t>
  </si>
  <si>
    <t xml:space="preserve">swhit2@lausd.net </t>
  </si>
  <si>
    <t>LBA</t>
  </si>
  <si>
    <t>SRU</t>
  </si>
  <si>
    <t>SUD</t>
  </si>
  <si>
    <t>SED</t>
  </si>
  <si>
    <t>SUG</t>
  </si>
  <si>
    <t xml:space="preserve">todd.takashima@lausd.net </t>
  </si>
  <si>
    <t xml:space="preserve">cherrise.fox@lausd.net </t>
  </si>
  <si>
    <t>SOU</t>
  </si>
  <si>
    <t>SEK</t>
  </si>
  <si>
    <t>SEF</t>
  </si>
  <si>
    <t>SET</t>
  </si>
  <si>
    <t>SRG</t>
  </si>
  <si>
    <t xml:space="preserve">jeffrey.foy@lausd.net </t>
  </si>
  <si>
    <t xml:space="preserve">jean.villagonzalo@lausd.net </t>
  </si>
  <si>
    <t>SRW</t>
  </si>
  <si>
    <t>9</t>
  </si>
  <si>
    <t>No. Days</t>
  </si>
  <si>
    <t>Non Pos.</t>
  </si>
  <si>
    <t>24102623</t>
  </si>
  <si>
    <t>Library Media Clerk</t>
  </si>
  <si>
    <t>213-241-7606</t>
  </si>
  <si>
    <t>310-354-3475</t>
  </si>
  <si>
    <t>213-241-1935</t>
  </si>
  <si>
    <t>213-241-1912</t>
  </si>
  <si>
    <t>Sandy Haag</t>
  </si>
  <si>
    <t>310-914-2130</t>
  </si>
  <si>
    <t>310-914-2118</t>
  </si>
  <si>
    <t>213-241-1926</t>
  </si>
  <si>
    <t>323-224-3330</t>
  </si>
  <si>
    <t>323-224-3123</t>
  </si>
  <si>
    <t>323-224-3343</t>
  </si>
  <si>
    <t>Carlos Fernandez</t>
  </si>
  <si>
    <t>818-654-3703</t>
  </si>
  <si>
    <t>818-654-3722</t>
  </si>
  <si>
    <t>SXL</t>
  </si>
  <si>
    <t>SXD</t>
  </si>
  <si>
    <t>310-354-3590</t>
  </si>
  <si>
    <t>310-914-2138</t>
  </si>
  <si>
    <t>818-654-3708</t>
  </si>
  <si>
    <t>310-354-3470</t>
  </si>
  <si>
    <t>323-224-3318</t>
  </si>
  <si>
    <t>818-654-3705</t>
  </si>
  <si>
    <t>EEC</t>
  </si>
  <si>
    <t>MAF</t>
  </si>
  <si>
    <t>213-241-1910</t>
  </si>
  <si>
    <t>213-241-2104</t>
  </si>
  <si>
    <t>KMS</t>
  </si>
  <si>
    <t>SXE</t>
  </si>
  <si>
    <t>SUF</t>
  </si>
  <si>
    <t>SXB</t>
  </si>
  <si>
    <t>SPR</t>
  </si>
  <si>
    <t>SXA</t>
  </si>
  <si>
    <t>ESC</t>
  </si>
  <si>
    <t>pauline.tran@lausd.net</t>
  </si>
  <si>
    <t>310-354-3474</t>
  </si>
  <si>
    <t>323-224-3359</t>
  </si>
  <si>
    <t>310-354-3476</t>
  </si>
  <si>
    <t>Arthina Green</t>
  </si>
  <si>
    <t>310-914-2141</t>
  </si>
  <si>
    <t>arthina.green@lausd.net</t>
  </si>
  <si>
    <t>310-914-2139</t>
  </si>
  <si>
    <t>323-224-3175</t>
  </si>
  <si>
    <t>818-654-3704</t>
  </si>
  <si>
    <t>818-654-3706</t>
  </si>
  <si>
    <t xml:space="preserve">rose.rosas@lausd.net </t>
  </si>
  <si>
    <t>Constancia Carandang</t>
  </si>
  <si>
    <t>constancia.carandang@lausd.net</t>
  </si>
  <si>
    <t>310-914-2117</t>
  </si>
  <si>
    <t>213-241-0149</t>
  </si>
  <si>
    <t>Jo Ann Jackson</t>
  </si>
  <si>
    <t>SXG</t>
  </si>
  <si>
    <t>STW</t>
  </si>
  <si>
    <t>SO</t>
  </si>
  <si>
    <t>UD</t>
  </si>
  <si>
    <t>E____</t>
  </si>
  <si>
    <t>M</t>
  </si>
  <si>
    <t>5</t>
  </si>
  <si>
    <t>34</t>
  </si>
  <si>
    <t>05</t>
  </si>
  <si>
    <t>Funding Variance (2%of Salaries &amp; Benefits)</t>
  </si>
  <si>
    <t>*Teacher Assistants at Level 2 rates</t>
  </si>
  <si>
    <t>Teacher, Assistant 3 hours   - 13.65</t>
  </si>
  <si>
    <t>Teacher, Assistant 6 hours   - 13.65</t>
  </si>
  <si>
    <t>Teacher, Assistant 4 hours  - 13.65</t>
  </si>
  <si>
    <t>Teacher, Assistant 5 hours - 13.65</t>
  </si>
  <si>
    <t>Teacher, Assistant 3 hours - 14.24</t>
  </si>
  <si>
    <t>Teacher, Assistant 6 hours - 14.24</t>
  </si>
  <si>
    <t>Teacher, Assistant 4 hours - 14.24</t>
  </si>
  <si>
    <t>Teacher, Assistant 5 hours - 14.24</t>
  </si>
  <si>
    <t>**Administrative Service Charge (ASC) 3.47% (please see calculation formula below)**</t>
  </si>
  <si>
    <t>Student Aide - $10.00</t>
  </si>
  <si>
    <t xml:space="preserve">SAP ORG </t>
  </si>
  <si>
    <t>Home ORG</t>
  </si>
  <si>
    <t>LD</t>
  </si>
  <si>
    <t>School Type</t>
  </si>
  <si>
    <t>Telephone</t>
  </si>
  <si>
    <t>Fiscal Svc Manager</t>
  </si>
  <si>
    <t>Configuration</t>
  </si>
  <si>
    <t>Calendar</t>
  </si>
  <si>
    <t>1908</t>
  </si>
  <si>
    <t>Leichman Sp Ed Ctr</t>
  </si>
  <si>
    <t>NW</t>
  </si>
  <si>
    <t>9-12</t>
  </si>
  <si>
    <t>1 TRK</t>
  </si>
  <si>
    <t>1910</t>
  </si>
  <si>
    <t>Miller CTC</t>
  </si>
  <si>
    <t>7-12</t>
  </si>
  <si>
    <t>1914</t>
  </si>
  <si>
    <t>Widney HS</t>
  </si>
  <si>
    <t>213-241-0168</t>
  </si>
  <si>
    <t>Amalia Rivas</t>
  </si>
  <si>
    <t>1917</t>
  </si>
  <si>
    <t>Riley HS CYESIS</t>
  </si>
  <si>
    <t>Cherrise Fox</t>
  </si>
  <si>
    <t>Woineshet Gebeyaw</t>
  </si>
  <si>
    <t>1 Trk</t>
  </si>
  <si>
    <t>1918</t>
  </si>
  <si>
    <t>McAlister HS CYESIS</t>
  </si>
  <si>
    <t>6-12</t>
  </si>
  <si>
    <t>1919</t>
  </si>
  <si>
    <t>Lanterman HS</t>
  </si>
  <si>
    <t>Angelica Garcia</t>
  </si>
  <si>
    <t>angelica.m.garcia@lausd.net</t>
  </si>
  <si>
    <t>1941</t>
  </si>
  <si>
    <t>Banneker Sp Ed Ctr</t>
  </si>
  <si>
    <t>Sun Weinberg</t>
  </si>
  <si>
    <t>skw2068@lausd.net</t>
  </si>
  <si>
    <t>1944</t>
  </si>
  <si>
    <t>Carlson Hospital</t>
  </si>
  <si>
    <t>NE</t>
  </si>
  <si>
    <t>CH</t>
  </si>
  <si>
    <t>818-252-5472</t>
  </si>
  <si>
    <t>K-12</t>
  </si>
  <si>
    <t>1947</t>
  </si>
  <si>
    <t>Lokrantz Sp Ed Ctr</t>
  </si>
  <si>
    <t>Ana Diego</t>
  </si>
  <si>
    <t>anapatricia.diego@lausd.net</t>
  </si>
  <si>
    <t>PK- 6</t>
  </si>
  <si>
    <t>1948</t>
  </si>
  <si>
    <t>Lowman Sp Ed Ctr</t>
  </si>
  <si>
    <t>Aurora Phillips</t>
  </si>
  <si>
    <t>818-252-5471</t>
  </si>
  <si>
    <t>aurora.phillips@lausd.net</t>
  </si>
  <si>
    <t>PK-12</t>
  </si>
  <si>
    <t>1949</t>
  </si>
  <si>
    <t>Marlton School</t>
  </si>
  <si>
    <t>Brenda Dobson</t>
  </si>
  <si>
    <t>1952</t>
  </si>
  <si>
    <t>McBride Sp Ed Ctr</t>
  </si>
  <si>
    <t>Randy Ejada</t>
  </si>
  <si>
    <t>310-914-2129</t>
  </si>
  <si>
    <t>randy.ejada@lausd.net</t>
  </si>
  <si>
    <t>1953</t>
  </si>
  <si>
    <t>Perez Sp Ed Ctr</t>
  </si>
  <si>
    <t>mae.lo@lausd.net</t>
  </si>
  <si>
    <t>1955</t>
  </si>
  <si>
    <t>Salvin Sp Ed Ctr</t>
  </si>
  <si>
    <t>K- 6</t>
  </si>
  <si>
    <t>1957</t>
  </si>
  <si>
    <t>Willenberg Sp Ed Ctr</t>
  </si>
  <si>
    <t>2014</t>
  </si>
  <si>
    <t>Albion St El</t>
  </si>
  <si>
    <t>2027</t>
  </si>
  <si>
    <t>Aldama El</t>
  </si>
  <si>
    <t>K- 5</t>
  </si>
  <si>
    <t>2041</t>
  </si>
  <si>
    <t>Alexandria Ave El</t>
  </si>
  <si>
    <t>Susan Chua</t>
  </si>
  <si>
    <t xml:space="preserve">susan.chua@lausd.net </t>
  </si>
  <si>
    <t>2042</t>
  </si>
  <si>
    <t>Harvard El</t>
  </si>
  <si>
    <t>2068</t>
  </si>
  <si>
    <t>Allesandro El</t>
  </si>
  <si>
    <t>2069</t>
  </si>
  <si>
    <t>Allesandro El CL Mag</t>
  </si>
  <si>
    <t>1- 6</t>
  </si>
  <si>
    <t>2082</t>
  </si>
  <si>
    <t>Alta Loma El</t>
  </si>
  <si>
    <t>2089</t>
  </si>
  <si>
    <t>Ambler Ave El</t>
  </si>
  <si>
    <t>Jeffrey Foy</t>
  </si>
  <si>
    <t>2091</t>
  </si>
  <si>
    <t>Ambler Ave El Mag</t>
  </si>
  <si>
    <t>1- 5</t>
  </si>
  <si>
    <t>2096</t>
  </si>
  <si>
    <t>Amestoy El</t>
  </si>
  <si>
    <t>2097</t>
  </si>
  <si>
    <t>Amestoy El Trilgl Mag</t>
  </si>
  <si>
    <t>2110</t>
  </si>
  <si>
    <t>Anatola Ave El</t>
  </si>
  <si>
    <t>Sue Shu</t>
  </si>
  <si>
    <t>sue.shu@lausd.net</t>
  </si>
  <si>
    <t>2117</t>
  </si>
  <si>
    <t>Andasol Ave El</t>
  </si>
  <si>
    <t>2123</t>
  </si>
  <si>
    <t>Angeles Mesa El</t>
  </si>
  <si>
    <t>2134</t>
  </si>
  <si>
    <t>SLS</t>
  </si>
  <si>
    <t>Studio School</t>
  </si>
  <si>
    <t>6- 8</t>
  </si>
  <si>
    <t>2137</t>
  </si>
  <si>
    <t>Ann St El</t>
  </si>
  <si>
    <t>susie.chang@lausd.net</t>
  </si>
  <si>
    <t>2146</t>
  </si>
  <si>
    <t>Annalee Ave El</t>
  </si>
  <si>
    <t>Angie Guevara</t>
  </si>
  <si>
    <t>310-354-3533</t>
  </si>
  <si>
    <t>aea2908@lausd.net</t>
  </si>
  <si>
    <t>2151</t>
  </si>
  <si>
    <t>Annandale El</t>
  </si>
  <si>
    <t>2164</t>
  </si>
  <si>
    <t>Apperson St El</t>
  </si>
  <si>
    <t>818-252-5478</t>
  </si>
  <si>
    <t>joann.jackson@lausd.net</t>
  </si>
  <si>
    <t>2178</t>
  </si>
  <si>
    <t>Aragon Ave El</t>
  </si>
  <si>
    <t>2192</t>
  </si>
  <si>
    <t>ARL</t>
  </si>
  <si>
    <t>Arlington Hts El</t>
  </si>
  <si>
    <t>2205</t>
  </si>
  <si>
    <t>Arminta St El</t>
  </si>
  <si>
    <t>2219</t>
  </si>
  <si>
    <t>Ascot Ave El</t>
  </si>
  <si>
    <t>2233</t>
  </si>
  <si>
    <t>Atwater Ave El</t>
  </si>
  <si>
    <t>2247</t>
  </si>
  <si>
    <t>Avalon Gardens El</t>
  </si>
  <si>
    <t>2250</t>
  </si>
  <si>
    <t>Acad Enrich Sci Mag</t>
  </si>
  <si>
    <t>Christine Esto</t>
  </si>
  <si>
    <t>christine.esto@lausd.net</t>
  </si>
  <si>
    <t>2269</t>
  </si>
  <si>
    <t>Balboa El G/HG/HA Mag</t>
  </si>
  <si>
    <t>2274</t>
  </si>
  <si>
    <t>Baldwin Hills El</t>
  </si>
  <si>
    <t>Miriam Acosta</t>
  </si>
  <si>
    <t>miriam.acosta@lausd.net</t>
  </si>
  <si>
    <t>2275</t>
  </si>
  <si>
    <t>Baldwin Hills El Mag</t>
  </si>
  <si>
    <t>2288</t>
  </si>
  <si>
    <t>Bandini St El</t>
  </si>
  <si>
    <t>Jean Villagonzalo</t>
  </si>
  <si>
    <t>2301</t>
  </si>
  <si>
    <t>De la Torre Jr El</t>
  </si>
  <si>
    <t>2302</t>
  </si>
  <si>
    <t>Obama El</t>
  </si>
  <si>
    <t>Jose Perida</t>
  </si>
  <si>
    <t>818-252-5477</t>
  </si>
  <si>
    <t>jose.perida@lausd.net</t>
  </si>
  <si>
    <t>2303</t>
  </si>
  <si>
    <t>Porter Ranch School</t>
  </si>
  <si>
    <t>K- 8</t>
  </si>
  <si>
    <t>2306</t>
  </si>
  <si>
    <t>Playa Vista El</t>
  </si>
  <si>
    <t>2307</t>
  </si>
  <si>
    <t>CRU</t>
  </si>
  <si>
    <t>Lee El Med Hlth Mag</t>
  </si>
  <si>
    <t>2308</t>
  </si>
  <si>
    <t>Ride El Smart Acad</t>
  </si>
  <si>
    <t>2309</t>
  </si>
  <si>
    <t>Willow El</t>
  </si>
  <si>
    <t>2311</t>
  </si>
  <si>
    <t>Poindexter LaMotte El</t>
  </si>
  <si>
    <t>2312</t>
  </si>
  <si>
    <t>Lawson Acad A/M/S El</t>
  </si>
  <si>
    <t>2313</t>
  </si>
  <si>
    <t>Moore M/S/T Acad</t>
  </si>
  <si>
    <t>Sonya White</t>
  </si>
  <si>
    <t>2315</t>
  </si>
  <si>
    <t>Barton Hill El</t>
  </si>
  <si>
    <t>2323</t>
  </si>
  <si>
    <t>Bassett St El</t>
  </si>
  <si>
    <t>2329</t>
  </si>
  <si>
    <t>Beachy Ave El</t>
  </si>
  <si>
    <t>Pedro Subuyuj</t>
  </si>
  <si>
    <t>818-252-5473</t>
  </si>
  <si>
    <t>pedro.subuyuj@lausd.net</t>
  </si>
  <si>
    <t>2335</t>
  </si>
  <si>
    <t>Beckford CES</t>
  </si>
  <si>
    <t>2342</t>
  </si>
  <si>
    <t>Beethoven St El</t>
  </si>
  <si>
    <t>2369</t>
  </si>
  <si>
    <t>RFK Ambsdr Glbl Edu</t>
  </si>
  <si>
    <t>2372</t>
  </si>
  <si>
    <t>Ochoa LC</t>
  </si>
  <si>
    <t>2375</t>
  </si>
  <si>
    <t>Hughes El</t>
  </si>
  <si>
    <t>2374</t>
  </si>
  <si>
    <t>Hughes El Mth/Sc Mag</t>
  </si>
  <si>
    <t>2378</t>
  </si>
  <si>
    <t>Nueva Vista El</t>
  </si>
  <si>
    <t>Maria Ruvalcaba</t>
  </si>
  <si>
    <t>mruva1@lausd.net</t>
  </si>
  <si>
    <t>5702</t>
  </si>
  <si>
    <t>Nueva Vista El Mag</t>
  </si>
  <si>
    <t>3- 5</t>
  </si>
  <si>
    <t>2381</t>
  </si>
  <si>
    <t>Maywood El</t>
  </si>
  <si>
    <t>2383</t>
  </si>
  <si>
    <t>Esperanza El</t>
  </si>
  <si>
    <t>2384</t>
  </si>
  <si>
    <t>Politi El</t>
  </si>
  <si>
    <t>2385</t>
  </si>
  <si>
    <t>Gratts LA for YS</t>
  </si>
  <si>
    <t>2- 6</t>
  </si>
  <si>
    <t>2386</t>
  </si>
  <si>
    <t>Del Olmo El</t>
  </si>
  <si>
    <t>2391</t>
  </si>
  <si>
    <t>Huntngtn Pk El</t>
  </si>
  <si>
    <t>2392</t>
  </si>
  <si>
    <t>Olympic PC</t>
  </si>
  <si>
    <t>K- K</t>
  </si>
  <si>
    <t>2393</t>
  </si>
  <si>
    <t>Lake St Primary</t>
  </si>
  <si>
    <t>K- 1</t>
  </si>
  <si>
    <t>2397</t>
  </si>
  <si>
    <t>Belvedere El</t>
  </si>
  <si>
    <t>Willie Santamaria</t>
  </si>
  <si>
    <t>willie.santamaria@lausd.net</t>
  </si>
  <si>
    <t>2438</t>
  </si>
  <si>
    <t>Bertrand Ave El</t>
  </si>
  <si>
    <t>2470</t>
  </si>
  <si>
    <t>Blythe St El</t>
  </si>
  <si>
    <t>2473</t>
  </si>
  <si>
    <t>Bonita St El</t>
  </si>
  <si>
    <t>2479</t>
  </si>
  <si>
    <t>Braddock Dr El</t>
  </si>
  <si>
    <t>2480</t>
  </si>
  <si>
    <t>Braddock Dr El Mag</t>
  </si>
  <si>
    <t>2- 5</t>
  </si>
  <si>
    <t>2486</t>
  </si>
  <si>
    <t>Brainard El</t>
  </si>
  <si>
    <t>2493</t>
  </si>
  <si>
    <t>Breed St El</t>
  </si>
  <si>
    <t>2507</t>
  </si>
  <si>
    <t>Brentwood El Sci Mag</t>
  </si>
  <si>
    <t>2521</t>
  </si>
  <si>
    <t>Bridge St El</t>
  </si>
  <si>
    <t>2527</t>
  </si>
  <si>
    <t>Broad Ave El</t>
  </si>
  <si>
    <t>2530</t>
  </si>
  <si>
    <t>Broadacres Ave El</t>
  </si>
  <si>
    <t>2534</t>
  </si>
  <si>
    <t>Broadway El</t>
  </si>
  <si>
    <t>2542</t>
  </si>
  <si>
    <t>White El</t>
  </si>
  <si>
    <t>2543</t>
  </si>
  <si>
    <t>Lafayette Park PC</t>
  </si>
  <si>
    <t>2544</t>
  </si>
  <si>
    <t>MacArthur Pk El VAPA</t>
  </si>
  <si>
    <t>2548</t>
  </si>
  <si>
    <t>Brockton Ave El</t>
  </si>
  <si>
    <t>2562</t>
  </si>
  <si>
    <t>Brooklyn Ave El</t>
  </si>
  <si>
    <t>2589</t>
  </si>
  <si>
    <t>Bryson Ave El</t>
  </si>
  <si>
    <t>2590</t>
  </si>
  <si>
    <t>Bryson Ave El Mag</t>
  </si>
  <si>
    <t>2603</t>
  </si>
  <si>
    <t>Buchanan St El</t>
  </si>
  <si>
    <t>2604</t>
  </si>
  <si>
    <t>Buchanan St El M/S Mg</t>
  </si>
  <si>
    <t>Budlong Ave El</t>
  </si>
  <si>
    <t>Calvin Divinity</t>
  </si>
  <si>
    <t>310-914-2186</t>
  </si>
  <si>
    <t>2619</t>
  </si>
  <si>
    <t>Wilshire Park El</t>
  </si>
  <si>
    <t>2630</t>
  </si>
  <si>
    <t>Burbank Blvd El</t>
  </si>
  <si>
    <t>2285</t>
  </si>
  <si>
    <t>Burbank Blvd El Mag</t>
  </si>
  <si>
    <t>2644</t>
  </si>
  <si>
    <t>Saturn St El</t>
  </si>
  <si>
    <t>2658</t>
  </si>
  <si>
    <t>Burton St El</t>
  </si>
  <si>
    <t>Elementary CDS</t>
  </si>
  <si>
    <t>2671</t>
  </si>
  <si>
    <t>Bushnell Way El</t>
  </si>
  <si>
    <t>2685</t>
  </si>
  <si>
    <t>Cabrillo Ave El</t>
  </si>
  <si>
    <t>2699</t>
  </si>
  <si>
    <t>Cahuenga El</t>
  </si>
  <si>
    <t>2701</t>
  </si>
  <si>
    <t>Kim El</t>
  </si>
  <si>
    <t>2704</t>
  </si>
  <si>
    <t>Calabash CA</t>
  </si>
  <si>
    <t>2706</t>
  </si>
  <si>
    <t>Calahan Community Ch</t>
  </si>
  <si>
    <t>2712</t>
  </si>
  <si>
    <t>Calvert CES</t>
  </si>
  <si>
    <t>2726</t>
  </si>
  <si>
    <t>Camellia Ave El</t>
  </si>
  <si>
    <t>2740</t>
  </si>
  <si>
    <t>Canfield Ave El</t>
  </si>
  <si>
    <t>2741</t>
  </si>
  <si>
    <t>Community El Mag CS</t>
  </si>
  <si>
    <t>2753</t>
  </si>
  <si>
    <t>Canoga Park El</t>
  </si>
  <si>
    <t>2767</t>
  </si>
  <si>
    <t>Cantara St El</t>
  </si>
  <si>
    <t>2781</t>
  </si>
  <si>
    <t>Canterbury Ave El</t>
  </si>
  <si>
    <t>2782</t>
  </si>
  <si>
    <t>Canterbury Ave El Mag</t>
  </si>
  <si>
    <t>2795</t>
  </si>
  <si>
    <t>Canyon CEl</t>
  </si>
  <si>
    <t>2802</t>
  </si>
  <si>
    <t>Capistrano Ave El</t>
  </si>
  <si>
    <t>2815</t>
  </si>
  <si>
    <t>Caroldale LC</t>
  </si>
  <si>
    <t>2822</t>
  </si>
  <si>
    <t>Carpenter Comm Chtr</t>
  </si>
  <si>
    <t>2836</t>
  </si>
  <si>
    <t>Carson St El</t>
  </si>
  <si>
    <t>2849</t>
  </si>
  <si>
    <t>Carthay El ES Mag</t>
  </si>
  <si>
    <t>2863</t>
  </si>
  <si>
    <t>Castelar St El</t>
  </si>
  <si>
    <t>2877</t>
  </si>
  <si>
    <t>Castle Hts El</t>
  </si>
  <si>
    <t>2881</t>
  </si>
  <si>
    <t>Castlebay Ln Chtr</t>
  </si>
  <si>
    <t>2890</t>
  </si>
  <si>
    <t>Catskill Ave El</t>
  </si>
  <si>
    <t>2939</t>
  </si>
  <si>
    <t>Carson-Gore Academy</t>
  </si>
  <si>
    <t>2942</t>
  </si>
  <si>
    <t>Estrella El</t>
  </si>
  <si>
    <t>2943</t>
  </si>
  <si>
    <t>Jones El</t>
  </si>
  <si>
    <t>2944</t>
  </si>
  <si>
    <t>CEJ</t>
  </si>
  <si>
    <t>Huerta El</t>
  </si>
  <si>
    <t>2945</t>
  </si>
  <si>
    <t>Century Park El</t>
  </si>
  <si>
    <t>2959</t>
  </si>
  <si>
    <t>Chandler LA</t>
  </si>
  <si>
    <t>2986</t>
  </si>
  <si>
    <t>Chapman El</t>
  </si>
  <si>
    <t>3002</t>
  </si>
  <si>
    <t>CHR</t>
  </si>
  <si>
    <t>Charnock Road El</t>
  </si>
  <si>
    <t>3014</t>
  </si>
  <si>
    <t>Chase St El</t>
  </si>
  <si>
    <t>3027</t>
  </si>
  <si>
    <t>Chatsworth Park El</t>
  </si>
  <si>
    <t>3041</t>
  </si>
  <si>
    <t>Cheremoya Ave El</t>
  </si>
  <si>
    <t>3068</t>
  </si>
  <si>
    <t>Cienega El</t>
  </si>
  <si>
    <t>3082</t>
  </si>
  <si>
    <t>Cimarron Ave El</t>
  </si>
  <si>
    <t>3096</t>
  </si>
  <si>
    <t>City Terrace El</t>
  </si>
  <si>
    <t>Clifford St M/T Mag</t>
  </si>
  <si>
    <t>3123</t>
  </si>
  <si>
    <t>Clover Ave El</t>
  </si>
  <si>
    <t>3137</t>
  </si>
  <si>
    <t>Cohasset St El</t>
  </si>
  <si>
    <t>3151</t>
  </si>
  <si>
    <t>Coldwater Cyn El</t>
  </si>
  <si>
    <t>3164</t>
  </si>
  <si>
    <t>Colfax CEl</t>
  </si>
  <si>
    <t>3178</t>
  </si>
  <si>
    <t>Coliseum St El</t>
  </si>
  <si>
    <t>3192</t>
  </si>
  <si>
    <t>Commonwlth Ave El</t>
  </si>
  <si>
    <t>2277</t>
  </si>
  <si>
    <t>Commonwlth Ave El Mg</t>
  </si>
  <si>
    <t>3205</t>
  </si>
  <si>
    <t>Compton Ave El</t>
  </si>
  <si>
    <t>3210</t>
  </si>
  <si>
    <t>Madison El</t>
  </si>
  <si>
    <t>3219</t>
  </si>
  <si>
    <t>Corona Ave El</t>
  </si>
  <si>
    <t>reynaldo.pecho@lausd.net</t>
  </si>
  <si>
    <t>3220</t>
  </si>
  <si>
    <t>Escutia PC</t>
  </si>
  <si>
    <t>3247</t>
  </si>
  <si>
    <t>Plasencia El</t>
  </si>
  <si>
    <t>6080</t>
  </si>
  <si>
    <t>Plasencia El M/S Mag</t>
  </si>
  <si>
    <t>3260</t>
  </si>
  <si>
    <t>Cowan Ave El</t>
  </si>
  <si>
    <t>7950</t>
  </si>
  <si>
    <t>Cowan Ave El G/HA Mag</t>
  </si>
  <si>
    <t>3288</t>
  </si>
  <si>
    <t>Crescent Hts Bl El Mg</t>
  </si>
  <si>
    <t>3302</t>
  </si>
  <si>
    <t>Crestwood St El</t>
  </si>
  <si>
    <t>3311</t>
  </si>
  <si>
    <t>Westside Glbl Awr Mag</t>
  </si>
  <si>
    <t>3315</t>
  </si>
  <si>
    <t>Dena El</t>
  </si>
  <si>
    <t>3329</t>
  </si>
  <si>
    <t>Dahlia Hts El</t>
  </si>
  <si>
    <t>3335</t>
  </si>
  <si>
    <t>Danube Ave El</t>
  </si>
  <si>
    <t>3340</t>
  </si>
  <si>
    <t>Darby Ave Charter</t>
  </si>
  <si>
    <t>3356</t>
  </si>
  <si>
    <t>Dayton Heights El</t>
  </si>
  <si>
    <t>3377</t>
  </si>
  <si>
    <t>Dearborn El CA</t>
  </si>
  <si>
    <t>3384</t>
  </si>
  <si>
    <t>Del Amo El</t>
  </si>
  <si>
    <t>3397</t>
  </si>
  <si>
    <t>Delevan Drive El</t>
  </si>
  <si>
    <t>3425</t>
  </si>
  <si>
    <t>Denker Ave El</t>
  </si>
  <si>
    <t>3426</t>
  </si>
  <si>
    <t>Garza PC</t>
  </si>
  <si>
    <t>K- 2</t>
  </si>
  <si>
    <t>3438</t>
  </si>
  <si>
    <t>Dixie Cyn CC</t>
  </si>
  <si>
    <t>3452</t>
  </si>
  <si>
    <t>Dolores St El</t>
  </si>
  <si>
    <t>3466</t>
  </si>
  <si>
    <t>Dominguez El</t>
  </si>
  <si>
    <t>3479</t>
  </si>
  <si>
    <t>Dorris Place El</t>
  </si>
  <si>
    <t>3493</t>
  </si>
  <si>
    <t>Dyer St El</t>
  </si>
  <si>
    <t>3500</t>
  </si>
  <si>
    <t>Midcity Prescott SES</t>
  </si>
  <si>
    <t>3507</t>
  </si>
  <si>
    <t>Eagle Rock El</t>
  </si>
  <si>
    <t>3508</t>
  </si>
  <si>
    <t>Eagle Rock El HG Mag</t>
  </si>
  <si>
    <t>3- 6</t>
  </si>
  <si>
    <t>4165</t>
  </si>
  <si>
    <t>Eagle Rock El GHA Mag</t>
  </si>
  <si>
    <t>3521</t>
  </si>
  <si>
    <t>Eastman Ave El</t>
  </si>
  <si>
    <t>3541</t>
  </si>
  <si>
    <t>El Dorado Ave El</t>
  </si>
  <si>
    <t>3545</t>
  </si>
  <si>
    <t>El Oro Way CES</t>
  </si>
  <si>
    <t>3548</t>
  </si>
  <si>
    <t>Elizabeth LC</t>
  </si>
  <si>
    <t>3562</t>
  </si>
  <si>
    <t>El Sereno El</t>
  </si>
  <si>
    <t>3574</t>
  </si>
  <si>
    <t>Sendak El</t>
  </si>
  <si>
    <t>3575</t>
  </si>
  <si>
    <t>FLY</t>
  </si>
  <si>
    <t>Elysian Heights El</t>
  </si>
  <si>
    <t>3576</t>
  </si>
  <si>
    <t>Parks LC</t>
  </si>
  <si>
    <t>3577</t>
  </si>
  <si>
    <t>Bellingham El</t>
  </si>
  <si>
    <t>3589</t>
  </si>
  <si>
    <t>Emelita Academy Chtr</t>
  </si>
  <si>
    <t>3610</t>
  </si>
  <si>
    <t>Enadia Tech Enr Chtr</t>
  </si>
  <si>
    <t>3616</t>
  </si>
  <si>
    <t>Encino CEl</t>
  </si>
  <si>
    <t>3630</t>
  </si>
  <si>
    <t>Erwin El</t>
  </si>
  <si>
    <t>3640</t>
  </si>
  <si>
    <t>Eshelman Ave El</t>
  </si>
  <si>
    <t>310-354-3201</t>
  </si>
  <si>
    <t>sean.kimbrough@lausd.net</t>
  </si>
  <si>
    <t>3671</t>
  </si>
  <si>
    <t>Euclid Ave El</t>
  </si>
  <si>
    <t>3672</t>
  </si>
  <si>
    <t>Euclid Ave El Mag</t>
  </si>
  <si>
    <t>3699</t>
  </si>
  <si>
    <t>Evergreen Ave El</t>
  </si>
  <si>
    <t>3712</t>
  </si>
  <si>
    <t>Fair Ave El</t>
  </si>
  <si>
    <t>3726</t>
  </si>
  <si>
    <t>Fairburn Ave El</t>
  </si>
  <si>
    <t>3740</t>
  </si>
  <si>
    <t>Farmdale El</t>
  </si>
  <si>
    <t>3753</t>
  </si>
  <si>
    <t>Fernangeles El</t>
  </si>
  <si>
    <t>3767</t>
  </si>
  <si>
    <t>15th St El</t>
  </si>
  <si>
    <t>3781</t>
  </si>
  <si>
    <t>54th St El</t>
  </si>
  <si>
    <t>3795</t>
  </si>
  <si>
    <t>59th St El</t>
  </si>
  <si>
    <t>3808</t>
  </si>
  <si>
    <t>52nd St El</t>
  </si>
  <si>
    <t>3822</t>
  </si>
  <si>
    <t>Figueroa St El</t>
  </si>
  <si>
    <t>3829</t>
  </si>
  <si>
    <t>Broadous El</t>
  </si>
  <si>
    <t>3830</t>
  </si>
  <si>
    <t>Broadous El M/S/T Mag</t>
  </si>
  <si>
    <t>3836</t>
  </si>
  <si>
    <t>1st St El</t>
  </si>
  <si>
    <t>3849</t>
  </si>
  <si>
    <t>Fishburn Ave El</t>
  </si>
  <si>
    <t>3877</t>
  </si>
  <si>
    <t>Fletcher Dr El</t>
  </si>
  <si>
    <t>Heng Lim</t>
  </si>
  <si>
    <t>heng.lim@lausd.net</t>
  </si>
  <si>
    <t>3890</t>
  </si>
  <si>
    <t>Florence Ave El</t>
  </si>
  <si>
    <t>3918</t>
  </si>
  <si>
    <t>Ford Blvd El</t>
  </si>
  <si>
    <t>3932</t>
  </si>
  <si>
    <t>49th St El</t>
  </si>
  <si>
    <t>3959</t>
  </si>
  <si>
    <t>42nd St El</t>
  </si>
  <si>
    <t>3973</t>
  </si>
  <si>
    <t>4th St El</t>
  </si>
  <si>
    <t>3974</t>
  </si>
  <si>
    <t>FNP</t>
  </si>
  <si>
    <t>4th St PC</t>
  </si>
  <si>
    <t>3986</t>
  </si>
  <si>
    <t>Franklin Ave El</t>
  </si>
  <si>
    <t>4014</t>
  </si>
  <si>
    <t>Fries Ave El</t>
  </si>
  <si>
    <t>4020</t>
  </si>
  <si>
    <t>Bakewell PC</t>
  </si>
  <si>
    <t>4027</t>
  </si>
  <si>
    <t>Fullbright Ave El</t>
  </si>
  <si>
    <t>4041</t>
  </si>
  <si>
    <t>Gardena El</t>
  </si>
  <si>
    <t>4055</t>
  </si>
  <si>
    <t>Garden Grove El</t>
  </si>
  <si>
    <t>4068</t>
  </si>
  <si>
    <t>Gardner St El</t>
  </si>
  <si>
    <t>4082</t>
  </si>
  <si>
    <t>Garvanza El</t>
  </si>
  <si>
    <t>4096</t>
  </si>
  <si>
    <t>Gates St El</t>
  </si>
  <si>
    <t>4110</t>
  </si>
  <si>
    <t>Gault St El</t>
  </si>
  <si>
    <t>4117</t>
  </si>
  <si>
    <t>Germain Acad AA</t>
  </si>
  <si>
    <t>4123</t>
  </si>
  <si>
    <t>Glassell Park El</t>
  </si>
  <si>
    <t>4130</t>
  </si>
  <si>
    <t>Gledhill St El</t>
  </si>
  <si>
    <t>4132</t>
  </si>
  <si>
    <t>CHM</t>
  </si>
  <si>
    <t>Gledhill St El M/S Mg</t>
  </si>
  <si>
    <t>4137</t>
  </si>
  <si>
    <t>Glen Alta El</t>
  </si>
  <si>
    <t>4164</t>
  </si>
  <si>
    <t>Glenfeliz Blvd El</t>
  </si>
  <si>
    <t>4192</t>
  </si>
  <si>
    <t>Glenwood El</t>
  </si>
  <si>
    <t>4219</t>
  </si>
  <si>
    <t>Graham El</t>
  </si>
  <si>
    <t>4233</t>
  </si>
  <si>
    <t>Granada CC</t>
  </si>
  <si>
    <t>4247</t>
  </si>
  <si>
    <t>Grand View Blvd El</t>
  </si>
  <si>
    <t>4260</t>
  </si>
  <si>
    <t>Grant El</t>
  </si>
  <si>
    <t>4274</t>
  </si>
  <si>
    <t>Grape St El</t>
  </si>
  <si>
    <t>4295</t>
  </si>
  <si>
    <t>Gridley St El</t>
  </si>
  <si>
    <t>4301</t>
  </si>
  <si>
    <t>Griffin Ave El</t>
  </si>
  <si>
    <t>4315</t>
  </si>
  <si>
    <t>Gulf Ave El</t>
  </si>
  <si>
    <t>4322</t>
  </si>
  <si>
    <t>Arroyo Seco Mus/S Mag</t>
  </si>
  <si>
    <t>4329</t>
  </si>
  <si>
    <t>Haddon Ave El</t>
  </si>
  <si>
    <t>4342</t>
  </si>
  <si>
    <t>Halldale El</t>
  </si>
  <si>
    <t>4349</t>
  </si>
  <si>
    <t>Hamlin CA</t>
  </si>
  <si>
    <t>4356</t>
  </si>
  <si>
    <t>Anton El</t>
  </si>
  <si>
    <t>4397</t>
  </si>
  <si>
    <t>Hancock Park El</t>
  </si>
  <si>
    <t>4425</t>
  </si>
  <si>
    <t>Harbor City El</t>
  </si>
  <si>
    <t>4431</t>
  </si>
  <si>
    <t>Harding St El</t>
  </si>
  <si>
    <t>4438</t>
  </si>
  <si>
    <t>Harrison St El</t>
  </si>
  <si>
    <t>4445</t>
  </si>
  <si>
    <t>Hart St El</t>
  </si>
  <si>
    <t>4452</t>
  </si>
  <si>
    <t>Haskell STEAM Mag</t>
  </si>
  <si>
    <t>4466</t>
  </si>
  <si>
    <t>Hawaiian Ave El</t>
  </si>
  <si>
    <t>4473</t>
  </si>
  <si>
    <t>Haynes CES</t>
  </si>
  <si>
    <t>4493</t>
  </si>
  <si>
    <t>Hazeltine Ave El</t>
  </si>
  <si>
    <t>4507</t>
  </si>
  <si>
    <t>Heliotrope Ave El</t>
  </si>
  <si>
    <t>4515</t>
  </si>
  <si>
    <t>Herrick Ave El</t>
  </si>
  <si>
    <t>4521</t>
  </si>
  <si>
    <t>Hesby Oaks Lead Chtr</t>
  </si>
  <si>
    <t>4528</t>
  </si>
  <si>
    <t>Hillcrest Dr El</t>
  </si>
  <si>
    <t>4529</t>
  </si>
  <si>
    <t>Hillcrest Dr El Mag</t>
  </si>
  <si>
    <t>4534</t>
  </si>
  <si>
    <t>Hillside El</t>
  </si>
  <si>
    <t>4548</t>
  </si>
  <si>
    <t>Hobart Blvd El</t>
  </si>
  <si>
    <t>4562</t>
  </si>
  <si>
    <t>Holmes Ave El</t>
  </si>
  <si>
    <t>4575</t>
  </si>
  <si>
    <t>Hooper Ave El</t>
  </si>
  <si>
    <t>4576</t>
  </si>
  <si>
    <t>Hooper Ave PC</t>
  </si>
  <si>
    <t>4589</t>
  </si>
  <si>
    <t>Hoover St El</t>
  </si>
  <si>
    <t>4603</t>
  </si>
  <si>
    <t>Hubbard St El</t>
  </si>
  <si>
    <t>4616</t>
  </si>
  <si>
    <t>Humphreys Ave El</t>
  </si>
  <si>
    <t>4617</t>
  </si>
  <si>
    <t>Humphreys Ave El Mag</t>
  </si>
  <si>
    <t>4630</t>
  </si>
  <si>
    <t>Huntington Dr El</t>
  </si>
  <si>
    <t>4640</t>
  </si>
  <si>
    <t>Walnut Park El</t>
  </si>
  <si>
    <t>4641</t>
  </si>
  <si>
    <t>San Antonio El</t>
  </si>
  <si>
    <t>4644</t>
  </si>
  <si>
    <t>San Antonio El M/S Mg</t>
  </si>
  <si>
    <t>4642</t>
  </si>
  <si>
    <t>Pacific Blvd School</t>
  </si>
  <si>
    <t>4658</t>
  </si>
  <si>
    <t>YES Academy</t>
  </si>
  <si>
    <t>4671</t>
  </si>
  <si>
    <t>Ivanhoe El</t>
  </si>
  <si>
    <t>4680</t>
  </si>
  <si>
    <t>Lizarraga El</t>
  </si>
  <si>
    <t>4681</t>
  </si>
  <si>
    <t>Harmony El</t>
  </si>
  <si>
    <t>4685</t>
  </si>
  <si>
    <t>Aurora El</t>
  </si>
  <si>
    <t>4692</t>
  </si>
  <si>
    <t>Justice St Acad Chtr</t>
  </si>
  <si>
    <t>4696</t>
  </si>
  <si>
    <t>Kennedy El</t>
  </si>
  <si>
    <t>4699</t>
  </si>
  <si>
    <t>Kenter Canyon EC</t>
  </si>
  <si>
    <t>4712</t>
  </si>
  <si>
    <t>Kentwood El</t>
  </si>
  <si>
    <t>4726</t>
  </si>
  <si>
    <t>Kester Ave El</t>
  </si>
  <si>
    <t>4727</t>
  </si>
  <si>
    <t>Kester Ave El Mag</t>
  </si>
  <si>
    <t>4760</t>
  </si>
  <si>
    <t>Kittridge St El</t>
  </si>
  <si>
    <t>4762</t>
  </si>
  <si>
    <t>Knollwood Prep Acad</t>
  </si>
  <si>
    <t>4764</t>
  </si>
  <si>
    <t>Lanai Rd El</t>
  </si>
  <si>
    <t>4767</t>
  </si>
  <si>
    <t>Lane El</t>
  </si>
  <si>
    <t>4775</t>
  </si>
  <si>
    <t>Langdon Ave El</t>
  </si>
  <si>
    <t>4776</t>
  </si>
  <si>
    <t>Primary Academy</t>
  </si>
  <si>
    <t>4781</t>
  </si>
  <si>
    <t>Lankershim El</t>
  </si>
  <si>
    <t>4786</t>
  </si>
  <si>
    <t>La Salle Ave El</t>
  </si>
  <si>
    <t>4790</t>
  </si>
  <si>
    <t>Lassen El</t>
  </si>
  <si>
    <t>4795</t>
  </si>
  <si>
    <t>Latona Ave El</t>
  </si>
  <si>
    <t>4808</t>
  </si>
  <si>
    <t>Laurel El</t>
  </si>
  <si>
    <t>4829</t>
  </si>
  <si>
    <t>Leapwood El</t>
  </si>
  <si>
    <t>4836</t>
  </si>
  <si>
    <t>Leland St El</t>
  </si>
  <si>
    <t>4849</t>
  </si>
  <si>
    <t>Lemay St El</t>
  </si>
  <si>
    <t>4863</t>
  </si>
  <si>
    <t>Liberty Blvd El</t>
  </si>
  <si>
    <t>4870</t>
  </si>
  <si>
    <t>Liggett St El</t>
  </si>
  <si>
    <t>4877</t>
  </si>
  <si>
    <t>Lillian St El</t>
  </si>
  <si>
    <t>4881</t>
  </si>
  <si>
    <t>Limerick Ave El</t>
  </si>
  <si>
    <t>4887</t>
  </si>
  <si>
    <t>Lockhurst Dr CEl</t>
  </si>
  <si>
    <t>4890</t>
  </si>
  <si>
    <t>Lockwood Ave El</t>
  </si>
  <si>
    <t>4904</t>
  </si>
  <si>
    <t>Logan St El</t>
  </si>
  <si>
    <t>4918</t>
  </si>
  <si>
    <t>Loma Vista El</t>
  </si>
  <si>
    <t>4932</t>
  </si>
  <si>
    <t>Lomita El M/S/T Mag</t>
  </si>
  <si>
    <t>4945</t>
  </si>
  <si>
    <t>Lorena St El</t>
  </si>
  <si>
    <t>4959</t>
  </si>
  <si>
    <t>Loreto St El</t>
  </si>
  <si>
    <t>4973</t>
  </si>
  <si>
    <t>Lorne St El</t>
  </si>
  <si>
    <t>4974</t>
  </si>
  <si>
    <t>Lorne St El M/S/T Mag</t>
  </si>
  <si>
    <t>4980</t>
  </si>
  <si>
    <t>Pio Pico MS</t>
  </si>
  <si>
    <t>4982</t>
  </si>
  <si>
    <t>Los Angeles El</t>
  </si>
  <si>
    <t>4983</t>
  </si>
  <si>
    <t>Mariposa-Nabi PC</t>
  </si>
  <si>
    <t>4986</t>
  </si>
  <si>
    <t>Los Feliz STEMM Mag</t>
  </si>
  <si>
    <t>5014</t>
  </si>
  <si>
    <t>Loyola Villg FPA Mag</t>
  </si>
  <si>
    <t>5016</t>
  </si>
  <si>
    <t>Coughlin El</t>
  </si>
  <si>
    <t>5055</t>
  </si>
  <si>
    <t>Magnolia Ave El</t>
  </si>
  <si>
    <t>5068</t>
  </si>
  <si>
    <t>Main St El</t>
  </si>
  <si>
    <t>5082</t>
  </si>
  <si>
    <t>Malabar St El</t>
  </si>
  <si>
    <t>5096</t>
  </si>
  <si>
    <t>Manchester Ave El</t>
  </si>
  <si>
    <t>5110</t>
  </si>
  <si>
    <t>Manhattan Place El</t>
  </si>
  <si>
    <t>5111</t>
  </si>
  <si>
    <t>Alexander Sci Ctr Sch</t>
  </si>
  <si>
    <t>5112</t>
  </si>
  <si>
    <t>Jones PC</t>
  </si>
  <si>
    <t>5113</t>
  </si>
  <si>
    <t>Mack El</t>
  </si>
  <si>
    <t>5137</t>
  </si>
  <si>
    <t>Marianna Ave El</t>
  </si>
  <si>
    <t>5153</t>
  </si>
  <si>
    <t>Orchard Academies 2B</t>
  </si>
  <si>
    <t>5154</t>
  </si>
  <si>
    <t>Orchard Academies 2C</t>
  </si>
  <si>
    <t>5164</t>
  </si>
  <si>
    <t>Marquez Charter</t>
  </si>
  <si>
    <t>5170</t>
  </si>
  <si>
    <t>Lexington Ave PC</t>
  </si>
  <si>
    <t>5173</t>
  </si>
  <si>
    <t>Nava LA Sch Bus&amp;Tech</t>
  </si>
  <si>
    <t>5178</t>
  </si>
  <si>
    <t>Marvin El</t>
  </si>
  <si>
    <t>5179</t>
  </si>
  <si>
    <t>Marvin El Lang Mag</t>
  </si>
  <si>
    <t>5192</t>
  </si>
  <si>
    <t>Mar Vista El</t>
  </si>
  <si>
    <t>5193</t>
  </si>
  <si>
    <t>Walnut Park MS STEM</t>
  </si>
  <si>
    <t>5198</t>
  </si>
  <si>
    <t>Mayall St Ac A/T Mag</t>
  </si>
  <si>
    <t>5205</t>
  </si>
  <si>
    <t>Mayberry St El</t>
  </si>
  <si>
    <t>5219</t>
  </si>
  <si>
    <t>Melrose Ave El M/S Mg</t>
  </si>
  <si>
    <t>5233</t>
  </si>
  <si>
    <t>Melvin Ave El</t>
  </si>
  <si>
    <t>5247</t>
  </si>
  <si>
    <t>MOL</t>
  </si>
  <si>
    <t>Menlo Ave El</t>
  </si>
  <si>
    <t>5288</t>
  </si>
  <si>
    <t>Micheltorena St El</t>
  </si>
  <si>
    <t>5301</t>
  </si>
  <si>
    <t>Middleton St El</t>
  </si>
  <si>
    <t>5302</t>
  </si>
  <si>
    <t>Middleton St PC</t>
  </si>
  <si>
    <t>5315</t>
  </si>
  <si>
    <t>Miles Ave El</t>
  </si>
  <si>
    <t>5316</t>
  </si>
  <si>
    <t>Miles Ave El M/S/T Mg</t>
  </si>
  <si>
    <t>5321</t>
  </si>
  <si>
    <t>Miller El</t>
  </si>
  <si>
    <t>5329</t>
  </si>
  <si>
    <t>Miramonte El</t>
  </si>
  <si>
    <t>5342</t>
  </si>
  <si>
    <t>Monlux El</t>
  </si>
  <si>
    <t>5343</t>
  </si>
  <si>
    <t>Monlux El M/S/T Mag</t>
  </si>
  <si>
    <t>5384</t>
  </si>
  <si>
    <t>Monte Vista St El</t>
  </si>
  <si>
    <t>5385</t>
  </si>
  <si>
    <t>Riordan PC</t>
  </si>
  <si>
    <t>5397</t>
  </si>
  <si>
    <t>Morningside El</t>
  </si>
  <si>
    <t>5404</t>
  </si>
  <si>
    <t>Mountain View El</t>
  </si>
  <si>
    <t>5411</t>
  </si>
  <si>
    <t>Mt Washington El</t>
  </si>
  <si>
    <t>5425</t>
  </si>
  <si>
    <t>Multnomah St El</t>
  </si>
  <si>
    <t>5426</t>
  </si>
  <si>
    <t>Multnomah St El HG Mg</t>
  </si>
  <si>
    <t>5427</t>
  </si>
  <si>
    <t>Multnomah St El ES Mg</t>
  </si>
  <si>
    <t>5438</t>
  </si>
  <si>
    <t>Murchison St El</t>
  </si>
  <si>
    <t>5446</t>
  </si>
  <si>
    <t>Napa St El</t>
  </si>
  <si>
    <t>5452</t>
  </si>
  <si>
    <t>Nestle Ave Charter</t>
  </si>
  <si>
    <t>5459</t>
  </si>
  <si>
    <t>Nevada Ave El</t>
  </si>
  <si>
    <t>5466</t>
  </si>
  <si>
    <t>Nevin Ave El</t>
  </si>
  <si>
    <t>5479</t>
  </si>
  <si>
    <t>Newcastle El</t>
  </si>
  <si>
    <t>5505</t>
  </si>
  <si>
    <t>NIN</t>
  </si>
  <si>
    <t>9th St El</t>
  </si>
  <si>
    <t>5521</t>
  </si>
  <si>
    <t>95th St El</t>
  </si>
  <si>
    <t>5534</t>
  </si>
  <si>
    <t>99th St El</t>
  </si>
  <si>
    <t>5548</t>
  </si>
  <si>
    <t>92nd St El</t>
  </si>
  <si>
    <t>5562</t>
  </si>
  <si>
    <t>Barrett El</t>
  </si>
  <si>
    <t>5575</t>
  </si>
  <si>
    <t>96th St El</t>
  </si>
  <si>
    <t>5582</t>
  </si>
  <si>
    <t>93rd St El</t>
  </si>
  <si>
    <t>5603</t>
  </si>
  <si>
    <t>Noble Ave El</t>
  </si>
  <si>
    <t>5604</t>
  </si>
  <si>
    <t>Panorama City El</t>
  </si>
  <si>
    <t>5630</t>
  </si>
  <si>
    <t>Normandie Ave El</t>
  </si>
  <si>
    <t>5644</t>
  </si>
  <si>
    <t>Normont El</t>
  </si>
  <si>
    <t>5699</t>
  </si>
  <si>
    <t>Norwood St El</t>
  </si>
  <si>
    <t>5726</t>
  </si>
  <si>
    <t>O'Melveny El</t>
  </si>
  <si>
    <t>5740</t>
  </si>
  <si>
    <t>118th St El</t>
  </si>
  <si>
    <t>5753</t>
  </si>
  <si>
    <t>186th St El</t>
  </si>
  <si>
    <t>5781</t>
  </si>
  <si>
    <t>Flournoy El</t>
  </si>
  <si>
    <t>5783</t>
  </si>
  <si>
    <t>Flournoy El M/S/T Mag</t>
  </si>
  <si>
    <t>5808</t>
  </si>
  <si>
    <t>156th St El</t>
  </si>
  <si>
    <t>5822</t>
  </si>
  <si>
    <t>153rd St El</t>
  </si>
  <si>
    <t>5836</t>
  </si>
  <si>
    <t>OMN</t>
  </si>
  <si>
    <t>109th St El</t>
  </si>
  <si>
    <t>5849</t>
  </si>
  <si>
    <t>Griffith Joyner El</t>
  </si>
  <si>
    <t>5857</t>
  </si>
  <si>
    <t>107th St El</t>
  </si>
  <si>
    <t>5858</t>
  </si>
  <si>
    <t>107th St El M/S/T Mag</t>
  </si>
  <si>
    <t>5863</t>
  </si>
  <si>
    <t>116th St El</t>
  </si>
  <si>
    <t>5877</t>
  </si>
  <si>
    <t>135th St El</t>
  </si>
  <si>
    <t>5884</t>
  </si>
  <si>
    <t>112th St El</t>
  </si>
  <si>
    <t>5887</t>
  </si>
  <si>
    <t>122nd St El</t>
  </si>
  <si>
    <t>5889</t>
  </si>
  <si>
    <t>Open Charter Mag</t>
  </si>
  <si>
    <t>5894</t>
  </si>
  <si>
    <t>Osceola St El</t>
  </si>
  <si>
    <t>5904</t>
  </si>
  <si>
    <t>OVR</t>
  </si>
  <si>
    <t>Overland Ave El</t>
  </si>
  <si>
    <t>5918</t>
  </si>
  <si>
    <t>Oxnard St El</t>
  </si>
  <si>
    <t>5959</t>
  </si>
  <si>
    <t>Palisades CEl</t>
  </si>
  <si>
    <t>5986</t>
  </si>
  <si>
    <t>Palms El</t>
  </si>
  <si>
    <t>6005</t>
  </si>
  <si>
    <t>Park Ave El</t>
  </si>
  <si>
    <t>6013</t>
  </si>
  <si>
    <t>Park Western Pl El</t>
  </si>
  <si>
    <t>6014</t>
  </si>
  <si>
    <t>Harbor El Mag</t>
  </si>
  <si>
    <t>6021</t>
  </si>
  <si>
    <t>Parmelee Ave El</t>
  </si>
  <si>
    <t>6027</t>
  </si>
  <si>
    <t>Parthenia St El</t>
  </si>
  <si>
    <t>6052</t>
  </si>
  <si>
    <t>Paseo del Rey El Mag</t>
  </si>
  <si>
    <t>6068</t>
  </si>
  <si>
    <t>Pinewood Ave El</t>
  </si>
  <si>
    <t>6087</t>
  </si>
  <si>
    <t>GALA</t>
  </si>
  <si>
    <t>6- 9</t>
  </si>
  <si>
    <t>6096</t>
  </si>
  <si>
    <t>Plainview Academc CA</t>
  </si>
  <si>
    <t>6110</t>
  </si>
  <si>
    <t>PVD</t>
  </si>
  <si>
    <t>Playa Del Rey El</t>
  </si>
  <si>
    <t>6123</t>
  </si>
  <si>
    <t>Plummer El</t>
  </si>
  <si>
    <t>6137</t>
  </si>
  <si>
    <t>Pt Fermin El Mr/S Mg</t>
  </si>
  <si>
    <t>6140</t>
  </si>
  <si>
    <t>Pomelo Community CS</t>
  </si>
  <si>
    <t>6148</t>
  </si>
  <si>
    <t>President Ave El</t>
  </si>
  <si>
    <t>6158</t>
  </si>
  <si>
    <t>Purche Ave El</t>
  </si>
  <si>
    <t>6159</t>
  </si>
  <si>
    <t>Purche Ave El S/T Mg</t>
  </si>
  <si>
    <t>6164</t>
  </si>
  <si>
    <t>Queen Anne Pl El</t>
  </si>
  <si>
    <t>6178</t>
  </si>
  <si>
    <t>Ramona El</t>
  </si>
  <si>
    <t>6179</t>
  </si>
  <si>
    <t>Kingsley El</t>
  </si>
  <si>
    <t>6192</t>
  </si>
  <si>
    <t>Ranchito Ave El</t>
  </si>
  <si>
    <t>6219</t>
  </si>
  <si>
    <t>Raymond Ave El</t>
  </si>
  <si>
    <t>6233</t>
  </si>
  <si>
    <t>Reseda El</t>
  </si>
  <si>
    <t>6260</t>
  </si>
  <si>
    <t>Richland Ave El</t>
  </si>
  <si>
    <t>6274</t>
  </si>
  <si>
    <t>Hamasaki El</t>
  </si>
  <si>
    <t>6288</t>
  </si>
  <si>
    <t>Rio Vista El</t>
  </si>
  <si>
    <t>6301</t>
  </si>
  <si>
    <t>Ritter El</t>
  </si>
  <si>
    <t>6315</t>
  </si>
  <si>
    <t>Riverside Dr CS</t>
  </si>
  <si>
    <t>6329</t>
  </si>
  <si>
    <t>Rockdale VAPA Mag</t>
  </si>
  <si>
    <t>6342</t>
  </si>
  <si>
    <t>Coeur D Alene Ave El</t>
  </si>
  <si>
    <t>6356</t>
  </si>
  <si>
    <t>Roscoe El</t>
  </si>
  <si>
    <t>6363</t>
  </si>
  <si>
    <t>Roscomare Rd El</t>
  </si>
  <si>
    <t>6370</t>
  </si>
  <si>
    <t>Rosemont Ave El</t>
  </si>
  <si>
    <t>6384</t>
  </si>
  <si>
    <t>Rosewood Ave El</t>
  </si>
  <si>
    <t>6425</t>
  </si>
  <si>
    <t>Rowan Ave El</t>
  </si>
  <si>
    <t>6426</t>
  </si>
  <si>
    <t>Amanecer PC</t>
  </si>
  <si>
    <t>6438</t>
  </si>
  <si>
    <t>Russell El</t>
  </si>
  <si>
    <t>6439</t>
  </si>
  <si>
    <t>Russell El G/HA Mag</t>
  </si>
  <si>
    <t>6452</t>
  </si>
  <si>
    <t>San Fernando El</t>
  </si>
  <si>
    <t>6466</t>
  </si>
  <si>
    <t>San Gabriel Ave El</t>
  </si>
  <si>
    <t>6479</t>
  </si>
  <si>
    <t>San Jose St El</t>
  </si>
  <si>
    <t>6480</t>
  </si>
  <si>
    <t>San Jose St El HG Mag</t>
  </si>
  <si>
    <t>6493</t>
  </si>
  <si>
    <t>San Pascual El STEAM</t>
  </si>
  <si>
    <t>6501</t>
  </si>
  <si>
    <t>San Fernando MS IAM</t>
  </si>
  <si>
    <t>6507</t>
  </si>
  <si>
    <t>San Pedro St El</t>
  </si>
  <si>
    <t>6534</t>
  </si>
  <si>
    <t>King Jr El</t>
  </si>
  <si>
    <t>6549</t>
  </si>
  <si>
    <t>Hollywood PC</t>
  </si>
  <si>
    <t>K- 3</t>
  </si>
  <si>
    <t>6565</t>
  </si>
  <si>
    <t>Saticoy El</t>
  </si>
  <si>
    <t>6575</t>
  </si>
  <si>
    <t>2nd St El</t>
  </si>
  <si>
    <t>6589</t>
  </si>
  <si>
    <t>Selma Ave El</t>
  </si>
  <si>
    <t>6606</t>
  </si>
  <si>
    <t>Serrania Ave CES</t>
  </si>
  <si>
    <t>6616</t>
  </si>
  <si>
    <t>7th St El</t>
  </si>
  <si>
    <t>6630</t>
  </si>
  <si>
    <t>75th St El</t>
  </si>
  <si>
    <t>6644</t>
  </si>
  <si>
    <t>74th St El</t>
  </si>
  <si>
    <t>6645</t>
  </si>
  <si>
    <t>74th St El G/HGHA Mag</t>
  </si>
  <si>
    <t>6658</t>
  </si>
  <si>
    <t>McKinley Ave El</t>
  </si>
  <si>
    <t>6665</t>
  </si>
  <si>
    <t>Sharp Ave El</t>
  </si>
  <si>
    <t>6671</t>
  </si>
  <si>
    <t>Shenandoah St El</t>
  </si>
  <si>
    <t>6685</t>
  </si>
  <si>
    <t>Sheridan St El</t>
  </si>
  <si>
    <t>6699</t>
  </si>
  <si>
    <t>Sherman Oaks El CS</t>
  </si>
  <si>
    <t>6712</t>
  </si>
  <si>
    <t>Shirley Ave El</t>
  </si>
  <si>
    <t>6740</t>
  </si>
  <si>
    <t>Short Ave El</t>
  </si>
  <si>
    <t>6753</t>
  </si>
  <si>
    <t>Sierra Park El</t>
  </si>
  <si>
    <t>6767</t>
  </si>
  <si>
    <t>Sierra Vista El</t>
  </si>
  <si>
    <t>6781</t>
  </si>
  <si>
    <t>6th Ave El</t>
  </si>
  <si>
    <t>6795</t>
  </si>
  <si>
    <t>68th St El</t>
  </si>
  <si>
    <t>6808</t>
  </si>
  <si>
    <t>61st St El</t>
  </si>
  <si>
    <t>6822</t>
  </si>
  <si>
    <t>66th St El</t>
  </si>
  <si>
    <t>6836</t>
  </si>
  <si>
    <t>Solano Ave El</t>
  </si>
  <si>
    <t>6849</t>
  </si>
  <si>
    <t>Soto St El</t>
  </si>
  <si>
    <t>6863</t>
  </si>
  <si>
    <t>South Park El</t>
  </si>
  <si>
    <t>6867</t>
  </si>
  <si>
    <t>Bridges School</t>
  </si>
  <si>
    <t>6868</t>
  </si>
  <si>
    <t>Obama Glbl Prep Acad</t>
  </si>
  <si>
    <t>6869</t>
  </si>
  <si>
    <t>Knox El</t>
  </si>
  <si>
    <t>6870</t>
  </si>
  <si>
    <t>South Shores El PA Mg</t>
  </si>
  <si>
    <t>6872</t>
  </si>
  <si>
    <t>Wisdom El</t>
  </si>
  <si>
    <t>6873</t>
  </si>
  <si>
    <t>Escalante El</t>
  </si>
  <si>
    <t>6875</t>
  </si>
  <si>
    <t>San Miguel El</t>
  </si>
  <si>
    <t>6876</t>
  </si>
  <si>
    <t>San Miguel El M/S Mag</t>
  </si>
  <si>
    <t>6878</t>
  </si>
  <si>
    <t>Montara Ave El</t>
  </si>
  <si>
    <t>6882</t>
  </si>
  <si>
    <t>Montara Ave El Mag</t>
  </si>
  <si>
    <t>6880</t>
  </si>
  <si>
    <t>Independence El</t>
  </si>
  <si>
    <t>6881</t>
  </si>
  <si>
    <t>Independence El Mag</t>
  </si>
  <si>
    <t>6884</t>
  </si>
  <si>
    <t>Roybal-Allard El</t>
  </si>
  <si>
    <t>6886</t>
  </si>
  <si>
    <t>Baca Arts Acad</t>
  </si>
  <si>
    <t>6890</t>
  </si>
  <si>
    <t>Stagg St El</t>
  </si>
  <si>
    <t>6904</t>
  </si>
  <si>
    <t>Stanford Ave El</t>
  </si>
  <si>
    <t>6905</t>
  </si>
  <si>
    <t>Stanford Ave PC</t>
  </si>
  <si>
    <t>6918</t>
  </si>
  <si>
    <t>State St El</t>
  </si>
  <si>
    <t>6920</t>
  </si>
  <si>
    <t>Hope St El</t>
  </si>
  <si>
    <t>6932</t>
  </si>
  <si>
    <t>Sterry El</t>
  </si>
  <si>
    <t>6945</t>
  </si>
  <si>
    <t>Stonehurst Ave El</t>
  </si>
  <si>
    <t>6952</t>
  </si>
  <si>
    <t>Stoner Ave El</t>
  </si>
  <si>
    <t>6959</t>
  </si>
  <si>
    <t>Strathern St El</t>
  </si>
  <si>
    <t>6973</t>
  </si>
  <si>
    <t>Sunland El</t>
  </si>
  <si>
    <t>6975</t>
  </si>
  <si>
    <t>Sunland El G/HA Mag</t>
  </si>
  <si>
    <t>6986</t>
  </si>
  <si>
    <t>Sunny Brae Ave El</t>
  </si>
  <si>
    <t>6988</t>
  </si>
  <si>
    <t>Sunrise El</t>
  </si>
  <si>
    <t>7007</t>
  </si>
  <si>
    <t>Superior St El</t>
  </si>
  <si>
    <t>7014</t>
  </si>
  <si>
    <t>Sylmar El</t>
  </si>
  <si>
    <t>7027</t>
  </si>
  <si>
    <t>SVP</t>
  </si>
  <si>
    <t>Sylvan Park El</t>
  </si>
  <si>
    <t>7035</t>
  </si>
  <si>
    <t>Taper Ave El</t>
  </si>
  <si>
    <t>7036</t>
  </si>
  <si>
    <t>Taper Ave El Tech Mag</t>
  </si>
  <si>
    <t>7041</t>
  </si>
  <si>
    <t>Tarzana El</t>
  </si>
  <si>
    <t>7068</t>
  </si>
  <si>
    <t>Telfair Ave El</t>
  </si>
  <si>
    <t>7082</t>
  </si>
  <si>
    <t>10th St El</t>
  </si>
  <si>
    <t>7110</t>
  </si>
  <si>
    <t>3rd St El</t>
  </si>
  <si>
    <t>7123</t>
  </si>
  <si>
    <t>Bradley Glbl Awr Mag</t>
  </si>
  <si>
    <t>7137</t>
  </si>
  <si>
    <t>32nd St USC PA Mag</t>
  </si>
  <si>
    <t>8745</t>
  </si>
  <si>
    <t>LAUSD/USC CA/Eng Mag</t>
  </si>
  <si>
    <t>7151</t>
  </si>
  <si>
    <t>Weemes El</t>
  </si>
  <si>
    <t>7164</t>
  </si>
  <si>
    <t>Bright El</t>
  </si>
  <si>
    <t>7178</t>
  </si>
  <si>
    <t>Toland Way El</t>
  </si>
  <si>
    <t>7192</t>
  </si>
  <si>
    <t>Toluca Lake El</t>
  </si>
  <si>
    <t>7198</t>
  </si>
  <si>
    <t>Topanga El CS</t>
  </si>
  <si>
    <t>7201</t>
  </si>
  <si>
    <t>Topeka Dr CAS</t>
  </si>
  <si>
    <t>7205</t>
  </si>
  <si>
    <t>Towne Ave El</t>
  </si>
  <si>
    <t>7219</t>
  </si>
  <si>
    <t>Trinity St El</t>
  </si>
  <si>
    <t>7220</t>
  </si>
  <si>
    <t>Maple PC</t>
  </si>
  <si>
    <t>7247</t>
  </si>
  <si>
    <t>Tulsa St El</t>
  </si>
  <si>
    <t>7260</t>
  </si>
  <si>
    <t>Tweedy El</t>
  </si>
  <si>
    <t>7274</t>
  </si>
  <si>
    <t>20th St El</t>
  </si>
  <si>
    <t>7288</t>
  </si>
  <si>
    <t>28th St El</t>
  </si>
  <si>
    <t>7301</t>
  </si>
  <si>
    <t>24th St El</t>
  </si>
  <si>
    <t>K- 4</t>
  </si>
  <si>
    <t>7329</t>
  </si>
  <si>
    <t>232nd Pl El</t>
  </si>
  <si>
    <t>7342</t>
  </si>
  <si>
    <t>Meyler St El</t>
  </si>
  <si>
    <t>7356</t>
  </si>
  <si>
    <t>Union Ave El</t>
  </si>
  <si>
    <t>7370</t>
  </si>
  <si>
    <t>Utah St El</t>
  </si>
  <si>
    <t>7384</t>
  </si>
  <si>
    <t>Valerio St El</t>
  </si>
  <si>
    <t>7390</t>
  </si>
  <si>
    <t>Valley Altern Mag</t>
  </si>
  <si>
    <t>7397</t>
  </si>
  <si>
    <t>Valley View El</t>
  </si>
  <si>
    <t>7398</t>
  </si>
  <si>
    <t>Alta California El</t>
  </si>
  <si>
    <t>7399</t>
  </si>
  <si>
    <t>Korenstein El</t>
  </si>
  <si>
    <t>7400</t>
  </si>
  <si>
    <t>Vista del Valle Acad</t>
  </si>
  <si>
    <t>7401</t>
  </si>
  <si>
    <t>Cardenas El</t>
  </si>
  <si>
    <t>7402</t>
  </si>
  <si>
    <t>Mosk El</t>
  </si>
  <si>
    <t>7404</t>
  </si>
  <si>
    <t>Santana Arts Academy</t>
  </si>
  <si>
    <t>7408</t>
  </si>
  <si>
    <t>Sylmar Ldshp Acad</t>
  </si>
  <si>
    <t>7411</t>
  </si>
  <si>
    <t>Vanalden Ave El</t>
  </si>
  <si>
    <t>7419</t>
  </si>
  <si>
    <t>Van Deene Ave El</t>
  </si>
  <si>
    <t>7422</t>
  </si>
  <si>
    <t>Van Gogh Chtr</t>
  </si>
  <si>
    <t>7425</t>
  </si>
  <si>
    <t>Van Ness Ave El</t>
  </si>
  <si>
    <t>7432</t>
  </si>
  <si>
    <t>Columbus Ave El</t>
  </si>
  <si>
    <t>7438</t>
  </si>
  <si>
    <t>RYE</t>
  </si>
  <si>
    <t>Van Nuys El</t>
  </si>
  <si>
    <t>7466</t>
  </si>
  <si>
    <t>Vena Ave El</t>
  </si>
  <si>
    <t>7467</t>
  </si>
  <si>
    <t>Vena Ave El G/HA Mag</t>
  </si>
  <si>
    <t>7479</t>
  </si>
  <si>
    <t>Vermont Ave El</t>
  </si>
  <si>
    <t>7493</t>
  </si>
  <si>
    <t>Vernon City El</t>
  </si>
  <si>
    <t>7507</t>
  </si>
  <si>
    <t>Victoria Ave El</t>
  </si>
  <si>
    <t>7521</t>
  </si>
  <si>
    <t>Victory Blvd El</t>
  </si>
  <si>
    <t>7534</t>
  </si>
  <si>
    <t>Vine St El</t>
  </si>
  <si>
    <t>7548</t>
  </si>
  <si>
    <t>Vinedale El</t>
  </si>
  <si>
    <t>7562</t>
  </si>
  <si>
    <t>Vintage El M/S/T Mag</t>
  </si>
  <si>
    <t>BALA (Opening FY17-18)</t>
  </si>
  <si>
    <t>6-9</t>
  </si>
  <si>
    <t>7575</t>
  </si>
  <si>
    <t>Virginia Rd El</t>
  </si>
  <si>
    <t>7589</t>
  </si>
  <si>
    <t>Wadsworth Ave El</t>
  </si>
  <si>
    <t>7603</t>
  </si>
  <si>
    <t>Walgrove Ave El</t>
  </si>
  <si>
    <t>7604</t>
  </si>
  <si>
    <t>Millikan STEM Mag</t>
  </si>
  <si>
    <t>JS</t>
  </si>
  <si>
    <t>7614</t>
  </si>
  <si>
    <t>Nava College Prep</t>
  </si>
  <si>
    <t>9-11</t>
  </si>
  <si>
    <t>7615</t>
  </si>
  <si>
    <t>Boyle Heights STEM</t>
  </si>
  <si>
    <t>7616</t>
  </si>
  <si>
    <t>Warner Ave El</t>
  </si>
  <si>
    <t>7630</t>
  </si>
  <si>
    <t>Washington PC</t>
  </si>
  <si>
    <t>7632</t>
  </si>
  <si>
    <t>BCI</t>
  </si>
  <si>
    <t>Banning SH CIS</t>
  </si>
  <si>
    <t>7621</t>
  </si>
  <si>
    <t>Banning CIS B &amp; T</t>
  </si>
  <si>
    <t>7634</t>
  </si>
  <si>
    <t>Weigand Ave El</t>
  </si>
  <si>
    <t>7637</t>
  </si>
  <si>
    <t>Welby Way CEl</t>
  </si>
  <si>
    <t>7638</t>
  </si>
  <si>
    <t>Welby Way CEl GHA Mag</t>
  </si>
  <si>
    <t>7639</t>
  </si>
  <si>
    <t>TIS</t>
  </si>
  <si>
    <t>The Incubator School</t>
  </si>
  <si>
    <t>7640</t>
  </si>
  <si>
    <t>Chavez El</t>
  </si>
  <si>
    <t>7644</t>
  </si>
  <si>
    <t>West Athens El</t>
  </si>
  <si>
    <t>7649</t>
  </si>
  <si>
    <t>West Hollywood El</t>
  </si>
  <si>
    <t>7654</t>
  </si>
  <si>
    <t>West Vernon Ave El</t>
  </si>
  <si>
    <t>7656</t>
  </si>
  <si>
    <t>Carson Acad Med Arts</t>
  </si>
  <si>
    <t>7657</t>
  </si>
  <si>
    <t>Carson Acad Ed &amp; Emp</t>
  </si>
  <si>
    <t>7658</t>
  </si>
  <si>
    <t>Sylmar Biotech Acad</t>
  </si>
  <si>
    <t>7664</t>
  </si>
  <si>
    <t>Legacy SH VAPA</t>
  </si>
  <si>
    <t>7665</t>
  </si>
  <si>
    <t>Hawkins SH CHAS</t>
  </si>
  <si>
    <t>7666</t>
  </si>
  <si>
    <t>Hawkins SH RISE</t>
  </si>
  <si>
    <t>7667</t>
  </si>
  <si>
    <t>Dymally SH</t>
  </si>
  <si>
    <t>7669</t>
  </si>
  <si>
    <t>Marquez SH Soc Jus</t>
  </si>
  <si>
    <t>7671</t>
  </si>
  <si>
    <t>Western Ave El</t>
  </si>
  <si>
    <t>7699</t>
  </si>
  <si>
    <t>Westminster Ave El</t>
  </si>
  <si>
    <t>7697</t>
  </si>
  <si>
    <t>Westmnstr Comp Sc Mag</t>
  </si>
  <si>
    <t>7707</t>
  </si>
  <si>
    <t>Sotomayor LA HADA</t>
  </si>
  <si>
    <t>7712</t>
  </si>
  <si>
    <t>Westport Hts El</t>
  </si>
  <si>
    <t>7715</t>
  </si>
  <si>
    <t>Chavez LA ArTES Mag</t>
  </si>
  <si>
    <t>7716</t>
  </si>
  <si>
    <t>Chavez LA SJ Hum Ac</t>
  </si>
  <si>
    <t>7717</t>
  </si>
  <si>
    <t>Chavez LA ASE</t>
  </si>
  <si>
    <t>7718</t>
  </si>
  <si>
    <t>Rivera LC Com &amp; Tech</t>
  </si>
  <si>
    <t>7719</t>
  </si>
  <si>
    <t>Rivera LC Grn Design</t>
  </si>
  <si>
    <t>7721</t>
  </si>
  <si>
    <t>Rivera LC Perf Arts</t>
  </si>
  <si>
    <t>7722</t>
  </si>
  <si>
    <t>Angelou Community SH</t>
  </si>
  <si>
    <t>7725</t>
  </si>
  <si>
    <t>Marquez SH Libra</t>
  </si>
  <si>
    <t>7734</t>
  </si>
  <si>
    <t>Bernstein SH STEM</t>
  </si>
  <si>
    <t>7740</t>
  </si>
  <si>
    <t>Westwood CEl</t>
  </si>
  <si>
    <t>7749</t>
  </si>
  <si>
    <t>Roosevelt SH</t>
  </si>
  <si>
    <t>7750</t>
  </si>
  <si>
    <t>ESP Mag</t>
  </si>
  <si>
    <t>7751</t>
  </si>
  <si>
    <t>Roosevelt SH M/S Mag</t>
  </si>
  <si>
    <t>7752</t>
  </si>
  <si>
    <t>Solis LA</t>
  </si>
  <si>
    <t>7761</t>
  </si>
  <si>
    <t>CDS Johnson</t>
  </si>
  <si>
    <t>7767</t>
  </si>
  <si>
    <t>White Point El</t>
  </si>
  <si>
    <t>7771</t>
  </si>
  <si>
    <t>RFK Ambsdr Glbl Ldsh</t>
  </si>
  <si>
    <t>7772</t>
  </si>
  <si>
    <t>Torres Renaissance</t>
  </si>
  <si>
    <t>7773</t>
  </si>
  <si>
    <t>Torres Eng &amp; Tech</t>
  </si>
  <si>
    <t>7774</t>
  </si>
  <si>
    <t>Wilbur CEA</t>
  </si>
  <si>
    <t>7775</t>
  </si>
  <si>
    <t>Torres Hum/Art/Tech</t>
  </si>
  <si>
    <t>7777</t>
  </si>
  <si>
    <t>Torres Soc Jst Ldshp</t>
  </si>
  <si>
    <t>7780</t>
  </si>
  <si>
    <t>RFK UCLA Comm Sch</t>
  </si>
  <si>
    <t>7781</t>
  </si>
  <si>
    <t>Wilmington Park El</t>
  </si>
  <si>
    <t>7783</t>
  </si>
  <si>
    <t>NWO</t>
  </si>
  <si>
    <t>RFK New Open Wld</t>
  </si>
  <si>
    <t>7795</t>
  </si>
  <si>
    <t>Wilshire Crest El</t>
  </si>
  <si>
    <t>7808</t>
  </si>
  <si>
    <t>Wilton Pl El</t>
  </si>
  <si>
    <t>7822</t>
  </si>
  <si>
    <t>Windsor Hills El Mag</t>
  </si>
  <si>
    <t>7836</t>
  </si>
  <si>
    <t>Winnetka Ave El</t>
  </si>
  <si>
    <t>7849</t>
  </si>
  <si>
    <t>Wonderland Ave El</t>
  </si>
  <si>
    <t>7850</t>
  </si>
  <si>
    <t>Wonderland Ave El Mag</t>
  </si>
  <si>
    <t>7863</t>
  </si>
  <si>
    <t>Woodcrest El</t>
  </si>
  <si>
    <t>7877</t>
  </si>
  <si>
    <t>Woodlake ECC</t>
  </si>
  <si>
    <t>7890</t>
  </si>
  <si>
    <t>Woodland Hills CES</t>
  </si>
  <si>
    <t>7904</t>
  </si>
  <si>
    <t>Woodlawn Ave El</t>
  </si>
  <si>
    <t>7959</t>
  </si>
  <si>
    <t>Yorkdale El</t>
  </si>
  <si>
    <t>8009</t>
  </si>
  <si>
    <t>Adams MS</t>
  </si>
  <si>
    <t>8008</t>
  </si>
  <si>
    <t>Adams MS G/HA Mag</t>
  </si>
  <si>
    <t>8028</t>
  </si>
  <si>
    <t>Audubon MS</t>
  </si>
  <si>
    <t>8029</t>
  </si>
  <si>
    <t>Audubon MS G/HA Mag</t>
  </si>
  <si>
    <t>8038</t>
  </si>
  <si>
    <t>Bancroft MS</t>
  </si>
  <si>
    <t>8039</t>
  </si>
  <si>
    <t>Bancroft MS PA Mg</t>
  </si>
  <si>
    <t>5213</t>
  </si>
  <si>
    <t>Bancroft MS STEAM Mg</t>
  </si>
  <si>
    <t>8045</t>
  </si>
  <si>
    <t>Castro MS</t>
  </si>
  <si>
    <t>8047</t>
  </si>
  <si>
    <t>Belvedere MS</t>
  </si>
  <si>
    <t>8048</t>
  </si>
  <si>
    <t>Belvedere MS M/C Mag</t>
  </si>
  <si>
    <t>8049</t>
  </si>
  <si>
    <t>Belvedere MS LM Mag</t>
  </si>
  <si>
    <t>8057</t>
  </si>
  <si>
    <t>Berendo MS</t>
  </si>
  <si>
    <t>8058</t>
  </si>
  <si>
    <t>Liechty MS</t>
  </si>
  <si>
    <t>8060</t>
  </si>
  <si>
    <t>Bethune MS</t>
  </si>
  <si>
    <t>7- 8</t>
  </si>
  <si>
    <t>8061</t>
  </si>
  <si>
    <t>Bethune MS M/S/T Mag</t>
  </si>
  <si>
    <t>8062</t>
  </si>
  <si>
    <t>Clinton MS</t>
  </si>
  <si>
    <t>8064</t>
  </si>
  <si>
    <t>Kim Academy</t>
  </si>
  <si>
    <t>8066</t>
  </si>
  <si>
    <t>Burbank MS</t>
  </si>
  <si>
    <t>8021</t>
  </si>
  <si>
    <t>Burbank MS M/S/T Mag</t>
  </si>
  <si>
    <t>8022</t>
  </si>
  <si>
    <t>Burbank MS PA Mag</t>
  </si>
  <si>
    <t>8070</t>
  </si>
  <si>
    <t>Nava LA Sch Art&amp;Cult</t>
  </si>
  <si>
    <t>8075</t>
  </si>
  <si>
    <t>Burroughs MS</t>
  </si>
  <si>
    <t>8076</t>
  </si>
  <si>
    <t>Burroughs MS G/HA Mag</t>
  </si>
  <si>
    <t>8080</t>
  </si>
  <si>
    <t>Byrd MS</t>
  </si>
  <si>
    <t>8081</t>
  </si>
  <si>
    <t>Byrd MS M/S/T Mag</t>
  </si>
  <si>
    <t>8090</t>
  </si>
  <si>
    <t>Carnegie MS</t>
  </si>
  <si>
    <t>8092</t>
  </si>
  <si>
    <t>CDS London</t>
  </si>
  <si>
    <t>8093</t>
  </si>
  <si>
    <t>Sun Valley SH</t>
  </si>
  <si>
    <t>8094</t>
  </si>
  <si>
    <t>Carver MS</t>
  </si>
  <si>
    <t>8102</t>
  </si>
  <si>
    <t>Columbus MS</t>
  </si>
  <si>
    <t>8101</t>
  </si>
  <si>
    <t>Columbus MS Med Mag</t>
  </si>
  <si>
    <t>8103</t>
  </si>
  <si>
    <t>Curtiss MS</t>
  </si>
  <si>
    <t>8105</t>
  </si>
  <si>
    <t>Curtiss MS M/S/T Mag</t>
  </si>
  <si>
    <t>8104</t>
  </si>
  <si>
    <t>Dana MS</t>
  </si>
  <si>
    <t>5214</t>
  </si>
  <si>
    <t>Dana MS STEAM Mag</t>
  </si>
  <si>
    <t>8107</t>
  </si>
  <si>
    <t>Portola MS</t>
  </si>
  <si>
    <t>8108</t>
  </si>
  <si>
    <t>Portola MS HG Mag</t>
  </si>
  <si>
    <t>8110</t>
  </si>
  <si>
    <t>Dodson MS</t>
  </si>
  <si>
    <t>8111</t>
  </si>
  <si>
    <t>Dodson MS G/HA Mag</t>
  </si>
  <si>
    <t>8112</t>
  </si>
  <si>
    <t>Drew MS</t>
  </si>
  <si>
    <t>8109</t>
  </si>
  <si>
    <t>Drew MS G/HA Mag</t>
  </si>
  <si>
    <t>8113</t>
  </si>
  <si>
    <t>Edison MS</t>
  </si>
  <si>
    <t>8116</t>
  </si>
  <si>
    <t>Romer MS</t>
  </si>
  <si>
    <t>5228</t>
  </si>
  <si>
    <t>Romer MS STEM Mag</t>
  </si>
  <si>
    <t>8117</t>
  </si>
  <si>
    <t>Vista MS</t>
  </si>
  <si>
    <t>8118</t>
  </si>
  <si>
    <t>El Sereno MS</t>
  </si>
  <si>
    <t>8119</t>
  </si>
  <si>
    <t>El Sereno MS M/S Mag</t>
  </si>
  <si>
    <t>8120</t>
  </si>
  <si>
    <t>El Sereno MS G/HA Mag</t>
  </si>
  <si>
    <t>8123</t>
  </si>
  <si>
    <t>Emerson CC</t>
  </si>
  <si>
    <t>8127</t>
  </si>
  <si>
    <t>Fleming MS</t>
  </si>
  <si>
    <t>8128</t>
  </si>
  <si>
    <t>Fleming MS M/S/T Mag</t>
  </si>
  <si>
    <t>8132</t>
  </si>
  <si>
    <t>Foshay LC</t>
  </si>
  <si>
    <t>8137</t>
  </si>
  <si>
    <t>Frost MS</t>
  </si>
  <si>
    <t>8138</t>
  </si>
  <si>
    <t>Frost MS Comp/M/S Mag</t>
  </si>
  <si>
    <t>8142</t>
  </si>
  <si>
    <t>Fulton College Prep</t>
  </si>
  <si>
    <t>8151</t>
  </si>
  <si>
    <t>Gage MS</t>
  </si>
  <si>
    <t>8150</t>
  </si>
  <si>
    <t>Gage MS M/S/T Mag</t>
  </si>
  <si>
    <t>8153</t>
  </si>
  <si>
    <t>Southeast MS</t>
  </si>
  <si>
    <t>8160</t>
  </si>
  <si>
    <t>Gompers MS</t>
  </si>
  <si>
    <t>8168</t>
  </si>
  <si>
    <t>Griffith MS</t>
  </si>
  <si>
    <t>8167</t>
  </si>
  <si>
    <t>Griffith STEAM Mag</t>
  </si>
  <si>
    <t>8169</t>
  </si>
  <si>
    <t>Hale CA</t>
  </si>
  <si>
    <t>8170</t>
  </si>
  <si>
    <t>Harte Prep MS</t>
  </si>
  <si>
    <t>8174</t>
  </si>
  <si>
    <t>Henry MS</t>
  </si>
  <si>
    <t>8175</t>
  </si>
  <si>
    <t>HRN</t>
  </si>
  <si>
    <t>Henry MS Comp/M/S Mag</t>
  </si>
  <si>
    <t>5223</t>
  </si>
  <si>
    <t>Henry MS VPA Mag</t>
  </si>
  <si>
    <t>6- 6</t>
  </si>
  <si>
    <t>8179</t>
  </si>
  <si>
    <t>Hollenbeck MS</t>
  </si>
  <si>
    <t>8180</t>
  </si>
  <si>
    <t>Hollenbeck MS Mag</t>
  </si>
  <si>
    <t>8182</t>
  </si>
  <si>
    <t>Holmes MS</t>
  </si>
  <si>
    <t>8183</t>
  </si>
  <si>
    <t>Holmes MS Int Hmn Mag</t>
  </si>
  <si>
    <t>8189</t>
  </si>
  <si>
    <t>Irving MS MME Mag</t>
  </si>
  <si>
    <t>8200</t>
  </si>
  <si>
    <t>Los Angeles Acad MS</t>
  </si>
  <si>
    <t>8206</t>
  </si>
  <si>
    <t>RFK Sch Vis Arts/Hum</t>
  </si>
  <si>
    <t>8207</t>
  </si>
  <si>
    <t>Contreras LC ALC</t>
  </si>
  <si>
    <t>8208</t>
  </si>
  <si>
    <t>King MS Mag Flm/Mdia</t>
  </si>
  <si>
    <t>8209</t>
  </si>
  <si>
    <t>King MS Mag G/HG/HA</t>
  </si>
  <si>
    <t>5171</t>
  </si>
  <si>
    <t>King MS Mag Env Std</t>
  </si>
  <si>
    <t>8217</t>
  </si>
  <si>
    <t>Lawrence MS</t>
  </si>
  <si>
    <t>8218</t>
  </si>
  <si>
    <t>Lawrence MS G/HG Mag</t>
  </si>
  <si>
    <t>8226</t>
  </si>
  <si>
    <t>Le Conte MS</t>
  </si>
  <si>
    <t>8225</t>
  </si>
  <si>
    <t>Le Conte MS HEAT Mag</t>
  </si>
  <si>
    <t>5210</t>
  </si>
  <si>
    <t>Le Conte MS CES Mag</t>
  </si>
  <si>
    <t>8228</t>
  </si>
  <si>
    <t>Maclay MS</t>
  </si>
  <si>
    <t>8230</t>
  </si>
  <si>
    <t>Madison MS</t>
  </si>
  <si>
    <t>8229</t>
  </si>
  <si>
    <t>Madison MS Med/M/S Mg</t>
  </si>
  <si>
    <t>5224</t>
  </si>
  <si>
    <t>Madison MS CS/ED Mag</t>
  </si>
  <si>
    <t>8235</t>
  </si>
  <si>
    <t>Marina Del Rey MS</t>
  </si>
  <si>
    <t>8234</t>
  </si>
  <si>
    <t>Marina Del Rey MS Mag</t>
  </si>
  <si>
    <t>8236</t>
  </si>
  <si>
    <t>Mann MS</t>
  </si>
  <si>
    <t>8237</t>
  </si>
  <si>
    <t>Markham MS</t>
  </si>
  <si>
    <t>8232</t>
  </si>
  <si>
    <t>Markham MS HC Mag</t>
  </si>
  <si>
    <t>8238</t>
  </si>
  <si>
    <t>Millikan PAM &amp; SSTEM</t>
  </si>
  <si>
    <t>8239</t>
  </si>
  <si>
    <t>Millikan MS PA Mag</t>
  </si>
  <si>
    <t>8240</t>
  </si>
  <si>
    <t>Mount Gleason MS</t>
  </si>
  <si>
    <t>8024</t>
  </si>
  <si>
    <t>MGM</t>
  </si>
  <si>
    <t>Mount Gleason MS Mag</t>
  </si>
  <si>
    <t>8245</t>
  </si>
  <si>
    <t>Cochran MS</t>
  </si>
  <si>
    <t>8255</t>
  </si>
  <si>
    <t>Muir MS</t>
  </si>
  <si>
    <t>8256</t>
  </si>
  <si>
    <t>Muir MS M/S/T Mag</t>
  </si>
  <si>
    <t>8259</t>
  </si>
  <si>
    <t>Mulholland MS</t>
  </si>
  <si>
    <t>8023</t>
  </si>
  <si>
    <t>Mulholland MS PA Mag</t>
  </si>
  <si>
    <t>5225</t>
  </si>
  <si>
    <t>Mulholland MS Rbt Mg</t>
  </si>
  <si>
    <t>6- 7</t>
  </si>
  <si>
    <t>8264</t>
  </si>
  <si>
    <t>Nightingale MS</t>
  </si>
  <si>
    <t>5215</t>
  </si>
  <si>
    <t>Nightingale MS BET Mg</t>
  </si>
  <si>
    <t>5226</t>
  </si>
  <si>
    <t>Nightingale MS HG Mg</t>
  </si>
  <si>
    <t>8268</t>
  </si>
  <si>
    <t>Nimitz MS</t>
  </si>
  <si>
    <t>8025</t>
  </si>
  <si>
    <t>Nimitz MS M/S/T Mag</t>
  </si>
  <si>
    <t>8272</t>
  </si>
  <si>
    <t>Nobel CMS</t>
  </si>
  <si>
    <t>8273</t>
  </si>
  <si>
    <t>Nobel CMS M/S/T Mag</t>
  </si>
  <si>
    <t>8283</t>
  </si>
  <si>
    <t>Northridge MS</t>
  </si>
  <si>
    <t>8306</t>
  </si>
  <si>
    <t>Olive Vista MS</t>
  </si>
  <si>
    <t>5227</t>
  </si>
  <si>
    <t>Olive Vista MS Mag</t>
  </si>
  <si>
    <t>8321</t>
  </si>
  <si>
    <t>Pacoima MS</t>
  </si>
  <si>
    <t>8322</t>
  </si>
  <si>
    <t>Pacoima MS TV/FA Mag</t>
  </si>
  <si>
    <t>8323</t>
  </si>
  <si>
    <t>Pacoima MS C/M/S Mag</t>
  </si>
  <si>
    <t>8340</t>
  </si>
  <si>
    <t>Palms MS</t>
  </si>
  <si>
    <t>8341</t>
  </si>
  <si>
    <t>Palms MS G/HA Mag</t>
  </si>
  <si>
    <t>8344</t>
  </si>
  <si>
    <t>WHA</t>
  </si>
  <si>
    <t>Woodland Hills Acad</t>
  </si>
  <si>
    <t>8352</t>
  </si>
  <si>
    <t>Peary MS</t>
  </si>
  <si>
    <t>8351</t>
  </si>
  <si>
    <t>Peary MS M/S/T Mag</t>
  </si>
  <si>
    <t>8354</t>
  </si>
  <si>
    <t>Porter MS</t>
  </si>
  <si>
    <t>8360</t>
  </si>
  <si>
    <t>Porter MS G/HA Mag</t>
  </si>
  <si>
    <t>8355</t>
  </si>
  <si>
    <t>Reed MS</t>
  </si>
  <si>
    <t>8356</t>
  </si>
  <si>
    <t>Revere CMS</t>
  </si>
  <si>
    <t>8357</t>
  </si>
  <si>
    <t>Revere CMS M/S/T Mag</t>
  </si>
  <si>
    <t>8358</t>
  </si>
  <si>
    <t>San Fernando MS</t>
  </si>
  <si>
    <t>8363</t>
  </si>
  <si>
    <t>Sepulveda MS</t>
  </si>
  <si>
    <t>8364</t>
  </si>
  <si>
    <t>Sepulveda MS G/HA Mag</t>
  </si>
  <si>
    <t>8377</t>
  </si>
  <si>
    <t>South Gate MS</t>
  </si>
  <si>
    <t>8382</t>
  </si>
  <si>
    <t>South Gate MS M/S Mag</t>
  </si>
  <si>
    <t>8387</t>
  </si>
  <si>
    <t>Stevenson MS</t>
  </si>
  <si>
    <t>8388</t>
  </si>
  <si>
    <t>Stevenson MS G/HA Mag</t>
  </si>
  <si>
    <t>8390</t>
  </si>
  <si>
    <t>Walnut Park MS SJ/SL</t>
  </si>
  <si>
    <t>8396</t>
  </si>
  <si>
    <t>Sun Valley Mag ET</t>
  </si>
  <si>
    <t>7645</t>
  </si>
  <si>
    <t>SVO</t>
  </si>
  <si>
    <t>Sun Valley Mag ES</t>
  </si>
  <si>
    <t>7646</t>
  </si>
  <si>
    <t>Sun Valley Mag BSEL</t>
  </si>
  <si>
    <t>8406</t>
  </si>
  <si>
    <t>Sutter MS</t>
  </si>
  <si>
    <t>8425</t>
  </si>
  <si>
    <t>Mark Twain MS</t>
  </si>
  <si>
    <t>5172</t>
  </si>
  <si>
    <t>Mark Twain MS WL Mag</t>
  </si>
  <si>
    <t>8434</t>
  </si>
  <si>
    <t>Van Nuys MS</t>
  </si>
  <si>
    <t>8435</t>
  </si>
  <si>
    <t>Van Nuys MS M/S/T Mag</t>
  </si>
  <si>
    <t>8462</t>
  </si>
  <si>
    <t>Virgil MS</t>
  </si>
  <si>
    <t>5216</t>
  </si>
  <si>
    <t>Virgil MS Med/HS Mag</t>
  </si>
  <si>
    <t>8481</t>
  </si>
  <si>
    <t>Webster MS</t>
  </si>
  <si>
    <t>8487</t>
  </si>
  <si>
    <t>White MS</t>
  </si>
  <si>
    <t xml:space="preserve">White STEAM Magnet </t>
  </si>
  <si>
    <t>8490</t>
  </si>
  <si>
    <t>Wilmington MS STEAM</t>
  </si>
  <si>
    <t>8493</t>
  </si>
  <si>
    <t>Wright Eng Des Mag</t>
  </si>
  <si>
    <t>8497</t>
  </si>
  <si>
    <t>Secondary CDS</t>
  </si>
  <si>
    <t>8501</t>
  </si>
  <si>
    <t>RFK LA SH Arts</t>
  </si>
  <si>
    <t>8506</t>
  </si>
  <si>
    <t>CDS Aggeler</t>
  </si>
  <si>
    <t>Contin</t>
  </si>
  <si>
    <t>8507</t>
  </si>
  <si>
    <t>Aggeler HS</t>
  </si>
  <si>
    <t>8513</t>
  </si>
  <si>
    <t>Northridge Acad SH</t>
  </si>
  <si>
    <t>8516</t>
  </si>
  <si>
    <t>Cortines Sch of VAPA</t>
  </si>
  <si>
    <t>8517</t>
  </si>
  <si>
    <t>Contreras LC Bus Tr</t>
  </si>
  <si>
    <t>8518</t>
  </si>
  <si>
    <t>Harbor Tchr Prep Acd</t>
  </si>
  <si>
    <t>8527</t>
  </si>
  <si>
    <t>QLW</t>
  </si>
  <si>
    <t>Contreras LC Soc Jus</t>
  </si>
  <si>
    <t>8529</t>
  </si>
  <si>
    <t>Banning SH</t>
  </si>
  <si>
    <t>8530</t>
  </si>
  <si>
    <t>Banning SH CIP Mag</t>
  </si>
  <si>
    <t xml:space="preserve">Banning Firefighter Magnet </t>
  </si>
  <si>
    <t>8531</t>
  </si>
  <si>
    <t>Avalon HS</t>
  </si>
  <si>
    <t>8536</t>
  </si>
  <si>
    <t>Bell SH</t>
  </si>
  <si>
    <t>4 TRK</t>
  </si>
  <si>
    <t>7622</t>
  </si>
  <si>
    <t>Bell SH STEM Mag</t>
  </si>
  <si>
    <t>4 TRKA</t>
  </si>
  <si>
    <t>8543</t>
  </si>
  <si>
    <t>Belmont SH</t>
  </si>
  <si>
    <t>8544</t>
  </si>
  <si>
    <t>Roybal LC</t>
  </si>
  <si>
    <t>8545</t>
  </si>
  <si>
    <t>Newmark HS</t>
  </si>
  <si>
    <t>8558</t>
  </si>
  <si>
    <t>Pearl SH Jrnls/Cmm Mg</t>
  </si>
  <si>
    <t>8559</t>
  </si>
  <si>
    <t>Independence HS</t>
  </si>
  <si>
    <t>8571</t>
  </si>
  <si>
    <t>Canoga Park SH</t>
  </si>
  <si>
    <t>8572</t>
  </si>
  <si>
    <t>Canoga Park SH EV Mg</t>
  </si>
  <si>
    <t>8146</t>
  </si>
  <si>
    <t>Canoga Park SH Lg Mg</t>
  </si>
  <si>
    <t>8573</t>
  </si>
  <si>
    <t>Owensmouth HS</t>
  </si>
  <si>
    <t>8575</t>
  </si>
  <si>
    <t>Carson SH</t>
  </si>
  <si>
    <t>8577</t>
  </si>
  <si>
    <t>Sotomayor LA LARS</t>
  </si>
  <si>
    <t>8578</t>
  </si>
  <si>
    <t>Eagle Tree Contn HS</t>
  </si>
  <si>
    <t>8580</t>
  </si>
  <si>
    <t>Central HS</t>
  </si>
  <si>
    <t>8583</t>
  </si>
  <si>
    <t>Chatsworth CHS</t>
  </si>
  <si>
    <t>8585</t>
  </si>
  <si>
    <t>Stoney Point HS</t>
  </si>
  <si>
    <t>8589</t>
  </si>
  <si>
    <t>CDS Johnston</t>
  </si>
  <si>
    <t>8590</t>
  </si>
  <si>
    <t>Cleveland CHS</t>
  </si>
  <si>
    <t>8593</t>
  </si>
  <si>
    <t>Cleveland CHS Hum Mg</t>
  </si>
  <si>
    <t>8591</t>
  </si>
  <si>
    <t>Wooden HS</t>
  </si>
  <si>
    <t>8596</t>
  </si>
  <si>
    <t>Crenshaw Mag STEMM</t>
  </si>
  <si>
    <t>8584</t>
  </si>
  <si>
    <t>Crenshaw Mag VAPA</t>
  </si>
  <si>
    <t>8595</t>
  </si>
  <si>
    <t>Crenshaw Mag BET</t>
  </si>
  <si>
    <t>8598</t>
  </si>
  <si>
    <t>Young HS</t>
  </si>
  <si>
    <t>8600</t>
  </si>
  <si>
    <t>Dorsey SH</t>
  </si>
  <si>
    <t>8601</t>
  </si>
  <si>
    <t>Dorsey SH M/S/T Mag</t>
  </si>
  <si>
    <t>8603</t>
  </si>
  <si>
    <t>Dorsey SH L/G Mag</t>
  </si>
  <si>
    <t>8602</t>
  </si>
  <si>
    <t>View Park Contn HS</t>
  </si>
  <si>
    <t>8606</t>
  </si>
  <si>
    <t>Torres ELA PA Mag</t>
  </si>
  <si>
    <t>8607</t>
  </si>
  <si>
    <t>East Valley SH</t>
  </si>
  <si>
    <t>8609</t>
  </si>
  <si>
    <t>Arleta SH</t>
  </si>
  <si>
    <t>8610</t>
  </si>
  <si>
    <t>Panorama SH</t>
  </si>
  <si>
    <t>8611</t>
  </si>
  <si>
    <t>Mendez SH</t>
  </si>
  <si>
    <t>8612</t>
  </si>
  <si>
    <t>Burke HS</t>
  </si>
  <si>
    <t>8614</t>
  </si>
  <si>
    <t>Eagle Rock HS</t>
  </si>
  <si>
    <t>8615</t>
  </si>
  <si>
    <t>Eagle Rock HS HG Mag</t>
  </si>
  <si>
    <t>8618</t>
  </si>
  <si>
    <t>Wilson SH</t>
  </si>
  <si>
    <t>8613</t>
  </si>
  <si>
    <t>Wilson SH PA Mag</t>
  </si>
  <si>
    <t>8619</t>
  </si>
  <si>
    <t>Wilson SH AL Mag</t>
  </si>
  <si>
    <t>7601</t>
  </si>
  <si>
    <t>Wilson SH FF Acad</t>
  </si>
  <si>
    <t>9- 9</t>
  </si>
  <si>
    <t>8621</t>
  </si>
  <si>
    <t>Fairfax SH</t>
  </si>
  <si>
    <t>8622</t>
  </si>
  <si>
    <t>Fairfax SH VA Mag</t>
  </si>
  <si>
    <t>8623</t>
  </si>
  <si>
    <t>Whitman HS</t>
  </si>
  <si>
    <t>8636</t>
  </si>
  <si>
    <t>Polytechnic SH</t>
  </si>
  <si>
    <t>8809</t>
  </si>
  <si>
    <t>Polytechnic SH Mag</t>
  </si>
  <si>
    <t>8638</t>
  </si>
  <si>
    <t>Lewis HS</t>
  </si>
  <si>
    <t>8643</t>
  </si>
  <si>
    <t>Franklin HS</t>
  </si>
  <si>
    <t>8644</t>
  </si>
  <si>
    <t>Franklin HS M/S/T Mg</t>
  </si>
  <si>
    <t>8645</t>
  </si>
  <si>
    <t>Highland Park HS</t>
  </si>
  <si>
    <t>8650</t>
  </si>
  <si>
    <t>Fremont SH</t>
  </si>
  <si>
    <t>8651</t>
  </si>
  <si>
    <t>Fremont SH M/S/T Mag</t>
  </si>
  <si>
    <t>8652</t>
  </si>
  <si>
    <t>Hope HS</t>
  </si>
  <si>
    <t>8664</t>
  </si>
  <si>
    <t>Gardena SH</t>
  </si>
  <si>
    <t>8662</t>
  </si>
  <si>
    <t>Gardena SH FL Mag</t>
  </si>
  <si>
    <t>8666</t>
  </si>
  <si>
    <t>Moneta HS</t>
  </si>
  <si>
    <t>8670</t>
  </si>
  <si>
    <t>CDS Alonzo</t>
  </si>
  <si>
    <t>8677</t>
  </si>
  <si>
    <t>Monterey HS</t>
  </si>
  <si>
    <t>8679</t>
  </si>
  <si>
    <t>Garfield SH</t>
  </si>
  <si>
    <t>8680</t>
  </si>
  <si>
    <t>Garfield SH CoSci Mg</t>
  </si>
  <si>
    <t>8683</t>
  </si>
  <si>
    <t>Grant SH</t>
  </si>
  <si>
    <t>8684</t>
  </si>
  <si>
    <t>Grant SH Comm Mag</t>
  </si>
  <si>
    <t>8685</t>
  </si>
  <si>
    <t>London HS</t>
  </si>
  <si>
    <t>8686</t>
  </si>
  <si>
    <t>Hamilton SH</t>
  </si>
  <si>
    <t>8594</t>
  </si>
  <si>
    <t>Hamilton SH Music Mg</t>
  </si>
  <si>
    <t>8687</t>
  </si>
  <si>
    <t>Hamilton SH Human Mg</t>
  </si>
  <si>
    <t>8688</t>
  </si>
  <si>
    <t>Cheviot Hills HS</t>
  </si>
  <si>
    <t>8693</t>
  </si>
  <si>
    <t>Hollywood SH</t>
  </si>
  <si>
    <t>8694</t>
  </si>
  <si>
    <t>Hollywood SH PA Mag</t>
  </si>
  <si>
    <t>8696</t>
  </si>
  <si>
    <t>Bernstein SH</t>
  </si>
  <si>
    <t>8700</t>
  </si>
  <si>
    <t>Huntngtn Pk SH</t>
  </si>
  <si>
    <t>8701</t>
  </si>
  <si>
    <t>International St LC</t>
  </si>
  <si>
    <t>8702</t>
  </si>
  <si>
    <t>San Antonio HS</t>
  </si>
  <si>
    <t>8710</t>
  </si>
  <si>
    <t>QEI</t>
  </si>
  <si>
    <t>Early College Acad</t>
  </si>
  <si>
    <t>10-12</t>
  </si>
  <si>
    <t>8713</t>
  </si>
  <si>
    <t>Hawkins SH C/DAGS</t>
  </si>
  <si>
    <t>8714</t>
  </si>
  <si>
    <t>Jefferson SH</t>
  </si>
  <si>
    <t>8716</t>
  </si>
  <si>
    <t>Santee EC</t>
  </si>
  <si>
    <t>8721</t>
  </si>
  <si>
    <t>Jordan SH</t>
  </si>
  <si>
    <t>8723</t>
  </si>
  <si>
    <t>Rodia HS</t>
  </si>
  <si>
    <t>8725</t>
  </si>
  <si>
    <t>Kennedy SH</t>
  </si>
  <si>
    <t>8724</t>
  </si>
  <si>
    <t>Kennedy SH ADDFM Mag</t>
  </si>
  <si>
    <t>7951</t>
  </si>
  <si>
    <t>Kennedy SH H/G Md Mg</t>
  </si>
  <si>
    <t>8726</t>
  </si>
  <si>
    <t>Addams HS</t>
  </si>
  <si>
    <t>8727</t>
  </si>
  <si>
    <t>King-Drew SH Md/S Mg</t>
  </si>
  <si>
    <t>8729</t>
  </si>
  <si>
    <t>Lincoln SH</t>
  </si>
  <si>
    <t>8732</t>
  </si>
  <si>
    <t>Lincoln SH M/S/T Mag</t>
  </si>
  <si>
    <t>8730</t>
  </si>
  <si>
    <t>CDS West Hollywood</t>
  </si>
  <si>
    <t>8731</t>
  </si>
  <si>
    <t>Pueblo de LA HS</t>
  </si>
  <si>
    <t>8736</t>
  </si>
  <si>
    <t>Los Angeles SH</t>
  </si>
  <si>
    <t>8739</t>
  </si>
  <si>
    <t>Los Angeles SH Mag</t>
  </si>
  <si>
    <t>8738</t>
  </si>
  <si>
    <t>DBM</t>
  </si>
  <si>
    <t>8746</t>
  </si>
  <si>
    <t>DBM Elctrnc Info Mag</t>
  </si>
  <si>
    <t>8741</t>
  </si>
  <si>
    <t>LACES Mag</t>
  </si>
  <si>
    <t>8743</t>
  </si>
  <si>
    <t>Manual Arts SH</t>
  </si>
  <si>
    <t>8744</t>
  </si>
  <si>
    <t>MAM</t>
  </si>
  <si>
    <t>Manual Arts SH CP Mg</t>
  </si>
  <si>
    <t>8748</t>
  </si>
  <si>
    <t>West Adams Prep SH</t>
  </si>
  <si>
    <t>8750</t>
  </si>
  <si>
    <t>Marshall SH</t>
  </si>
  <si>
    <t>8751</t>
  </si>
  <si>
    <t>Marshall SH Mag</t>
  </si>
  <si>
    <t>8754</t>
  </si>
  <si>
    <t>Bravo SH Medical Mag</t>
  </si>
  <si>
    <t>8757</t>
  </si>
  <si>
    <t>Metropolitan HS</t>
  </si>
  <si>
    <t>8760</t>
  </si>
  <si>
    <t>Middle College HS</t>
  </si>
  <si>
    <t>8768</t>
  </si>
  <si>
    <t>Monroe SH</t>
  </si>
  <si>
    <t>8767</t>
  </si>
  <si>
    <t>Monroe SH PA Mag</t>
  </si>
  <si>
    <t>8769</t>
  </si>
  <si>
    <t>Monroe SH L/G Mag</t>
  </si>
  <si>
    <t>7762</t>
  </si>
  <si>
    <t>QVE</t>
  </si>
  <si>
    <t>Monroe SH POPP</t>
  </si>
  <si>
    <t>12-12</t>
  </si>
  <si>
    <t>8770</t>
  </si>
  <si>
    <t>Einstein HS</t>
  </si>
  <si>
    <t>8774</t>
  </si>
  <si>
    <t>Contreras LC Glbl St</t>
  </si>
  <si>
    <t>8777</t>
  </si>
  <si>
    <t>Kahlo HS</t>
  </si>
  <si>
    <t>8779</t>
  </si>
  <si>
    <t>Narbonne SH</t>
  </si>
  <si>
    <t>8778</t>
  </si>
  <si>
    <t>Narbonne SH M/S/T Mg</t>
  </si>
  <si>
    <t>8781</t>
  </si>
  <si>
    <t>Patton HS</t>
  </si>
  <si>
    <t>8786</t>
  </si>
  <si>
    <t>No Hollywd SH</t>
  </si>
  <si>
    <t>8785</t>
  </si>
  <si>
    <t>No Hollywd SH HG Mg</t>
  </si>
  <si>
    <t>8787</t>
  </si>
  <si>
    <t>No Hollywd SH Zoo Mg</t>
  </si>
  <si>
    <t>8788</t>
  </si>
  <si>
    <t>Earhart HS</t>
  </si>
  <si>
    <t>8801</t>
  </si>
  <si>
    <t>City of Angels</t>
  </si>
  <si>
    <t>8807</t>
  </si>
  <si>
    <t>Ramona HS</t>
  </si>
  <si>
    <t>8814</t>
  </si>
  <si>
    <t>Reseda SH</t>
  </si>
  <si>
    <t>8813</t>
  </si>
  <si>
    <t>Reseda SH PA Mag</t>
  </si>
  <si>
    <t>8815</t>
  </si>
  <si>
    <t>Reseda SH E/PS Mag</t>
  </si>
  <si>
    <t>8147</t>
  </si>
  <si>
    <t>Reseda SH L/PS Mag</t>
  </si>
  <si>
    <t>7600</t>
  </si>
  <si>
    <t>Reseda SH AME Mag</t>
  </si>
  <si>
    <t>9-10</t>
  </si>
  <si>
    <t>8816</t>
  </si>
  <si>
    <t>Grey HS</t>
  </si>
  <si>
    <t>8831</t>
  </si>
  <si>
    <t>Boyle Heights HS</t>
  </si>
  <si>
    <t>8838</t>
  </si>
  <si>
    <t>QFL</t>
  </si>
  <si>
    <t>Narbonne SH HArts LA</t>
  </si>
  <si>
    <t>8842</t>
  </si>
  <si>
    <t>SOCES Mag</t>
  </si>
  <si>
    <t>4-12</t>
  </si>
  <si>
    <t>8843</t>
  </si>
  <si>
    <t>San Fernando SH</t>
  </si>
  <si>
    <t>8844</t>
  </si>
  <si>
    <t>San Fernando SH Mag</t>
  </si>
  <si>
    <t>8845</t>
  </si>
  <si>
    <t>Mission HS</t>
  </si>
  <si>
    <t>8850</t>
  </si>
  <si>
    <t>San Pedro SH</t>
  </si>
  <si>
    <t>8847</t>
  </si>
  <si>
    <t>San Pedro SH PA Mag</t>
  </si>
  <si>
    <t>8851</t>
  </si>
  <si>
    <t>San Pedro SH M/S Mag</t>
  </si>
  <si>
    <t>8852</t>
  </si>
  <si>
    <t>Angel's Gate HS</t>
  </si>
  <si>
    <t>8853</t>
  </si>
  <si>
    <t>Orthopaedic Hsp SH Mg</t>
  </si>
  <si>
    <t>8866</t>
  </si>
  <si>
    <t>Marquez SH HPIAM</t>
  </si>
  <si>
    <t>8867</t>
  </si>
  <si>
    <t>Rivera LC Pub Srv</t>
  </si>
  <si>
    <t>8868</t>
  </si>
  <si>
    <t>Rancho Domingz Prep</t>
  </si>
  <si>
    <t>8871</t>
  </si>
  <si>
    <t>South Gate SH</t>
  </si>
  <si>
    <t>8873</t>
  </si>
  <si>
    <t>Odyssey HS</t>
  </si>
  <si>
    <t>8876</t>
  </si>
  <si>
    <t>Evergreen HS</t>
  </si>
  <si>
    <t>8878</t>
  </si>
  <si>
    <t>Sylmar CHS</t>
  </si>
  <si>
    <t>8879</t>
  </si>
  <si>
    <t>Sylmar SH M/S Mag</t>
  </si>
  <si>
    <t>8880</t>
  </si>
  <si>
    <t>Taft CHS</t>
  </si>
  <si>
    <t>7952</t>
  </si>
  <si>
    <t>Taft CHS G/STEAM Mag</t>
  </si>
  <si>
    <t>8881</t>
  </si>
  <si>
    <t>South East SH</t>
  </si>
  <si>
    <t>8019</t>
  </si>
  <si>
    <t>South East SH T/M Mg</t>
  </si>
  <si>
    <t>8882</t>
  </si>
  <si>
    <t>Maywood Academy SH</t>
  </si>
  <si>
    <t>8883</t>
  </si>
  <si>
    <t>Thoreau HS</t>
  </si>
  <si>
    <t>8886</t>
  </si>
  <si>
    <t>University SH</t>
  </si>
  <si>
    <t>7754</t>
  </si>
  <si>
    <t>University SH DM Mag</t>
  </si>
  <si>
    <t>8893</t>
  </si>
  <si>
    <t>Van Nuys SH</t>
  </si>
  <si>
    <t>8891</t>
  </si>
  <si>
    <t>Van Nuys SH Med Mg</t>
  </si>
  <si>
    <t>8892</t>
  </si>
  <si>
    <t>Van Nuys SH M/S/T Mg</t>
  </si>
  <si>
    <t>8894</t>
  </si>
  <si>
    <t>Van Nuys SH PA Mg</t>
  </si>
  <si>
    <t>8895</t>
  </si>
  <si>
    <t>Rogers HS</t>
  </si>
  <si>
    <t>8898</t>
  </si>
  <si>
    <t>Valley Acad Arts/Sci</t>
  </si>
  <si>
    <t>8901</t>
  </si>
  <si>
    <t>Chavez LA Tchr Prep</t>
  </si>
  <si>
    <t>8907</t>
  </si>
  <si>
    <t>Venice SH</t>
  </si>
  <si>
    <t>8911</t>
  </si>
  <si>
    <t>Venice SH FL Mag</t>
  </si>
  <si>
    <t>7647</t>
  </si>
  <si>
    <t>VSB</t>
  </si>
  <si>
    <t>Venice SH STEMM Mag</t>
  </si>
  <si>
    <t>8909</t>
  </si>
  <si>
    <t>Phoenix HS</t>
  </si>
  <si>
    <t>8914</t>
  </si>
  <si>
    <t>Verdgo Hls SH</t>
  </si>
  <si>
    <t>8913</t>
  </si>
  <si>
    <t>Verdgo Hls SH M/T Mg</t>
  </si>
  <si>
    <t>7648</t>
  </si>
  <si>
    <t>VHB</t>
  </si>
  <si>
    <t>Verdgo Hls SH VPA Mg</t>
  </si>
  <si>
    <t>8916</t>
  </si>
  <si>
    <t>Mt Lukens HS</t>
  </si>
  <si>
    <t>South East New HS#8 (Opening FY17-18)</t>
  </si>
  <si>
    <t>8921</t>
  </si>
  <si>
    <t>Legacy SH STEAM</t>
  </si>
  <si>
    <t>8928</t>
  </si>
  <si>
    <t>Washington Prep SH</t>
  </si>
  <si>
    <t>8926</t>
  </si>
  <si>
    <t>Washington SH Mus Mg</t>
  </si>
  <si>
    <t>8927</t>
  </si>
  <si>
    <t>Washington SH M/S Mg</t>
  </si>
  <si>
    <t>8930</t>
  </si>
  <si>
    <t>Ellington HS</t>
  </si>
  <si>
    <t>8943</t>
  </si>
  <si>
    <t>WESM Hlth/Sports Med</t>
  </si>
  <si>
    <t>7695</t>
  </si>
  <si>
    <t>WESM A/A G/HA Mag</t>
  </si>
  <si>
    <t>7696</t>
  </si>
  <si>
    <t>WESM Env Natrl Sci</t>
  </si>
  <si>
    <t>8948</t>
  </si>
  <si>
    <t>Yth Opp Unltd Alt HS</t>
  </si>
  <si>
    <t>8991</t>
  </si>
  <si>
    <t>CDS Tri-C</t>
  </si>
  <si>
    <t>7G433</t>
  </si>
  <si>
    <t>7C178</t>
  </si>
  <si>
    <t>7G562</t>
  </si>
  <si>
    <t>7G698</t>
  </si>
  <si>
    <t>7G525</t>
  </si>
  <si>
    <t>7G693</t>
  </si>
  <si>
    <t>7G855</t>
  </si>
  <si>
    <t>7G868</t>
  </si>
  <si>
    <t>7G856</t>
  </si>
  <si>
    <t>7C044</t>
  </si>
  <si>
    <t>7G874</t>
  </si>
  <si>
    <t>7G470</t>
  </si>
  <si>
    <t>7G650</t>
  </si>
  <si>
    <t>7G994</t>
  </si>
  <si>
    <t>7G126</t>
  </si>
  <si>
    <t>7T125</t>
  </si>
  <si>
    <t>7G677</t>
  </si>
  <si>
    <t>774G4</t>
  </si>
  <si>
    <t>7G741</t>
  </si>
  <si>
    <t>7160T</t>
  </si>
  <si>
    <t>7G423</t>
  </si>
  <si>
    <t>7G748</t>
  </si>
  <si>
    <t>7G410</t>
  </si>
  <si>
    <t>7G879</t>
  </si>
  <si>
    <t>7G880</t>
  </si>
  <si>
    <t>7G882</t>
  </si>
  <si>
    <t>7G975</t>
  </si>
  <si>
    <t>7G827</t>
  </si>
  <si>
    <t>7G881</t>
  </si>
  <si>
    <t>7S760</t>
  </si>
  <si>
    <t>70S47</t>
  </si>
  <si>
    <t>7047R</t>
  </si>
  <si>
    <t>717S6</t>
  </si>
  <si>
    <t>7A067</t>
  </si>
  <si>
    <t>7C176</t>
  </si>
  <si>
    <t>CE-NCLB T1 Sch-Parent Invlmnt</t>
  </si>
  <si>
    <t>7T065</t>
  </si>
  <si>
    <t>7541R</t>
  </si>
  <si>
    <t>7M003</t>
  </si>
  <si>
    <t>7M004</t>
  </si>
  <si>
    <t>7S990</t>
  </si>
  <si>
    <t>7S993</t>
  </si>
  <si>
    <t>7S997</t>
  </si>
  <si>
    <t>7C419</t>
  </si>
  <si>
    <t>7M005</t>
  </si>
  <si>
    <t>7M006</t>
  </si>
  <si>
    <t>7S419</t>
  </si>
  <si>
    <t>7S991</t>
  </si>
  <si>
    <t>7G824</t>
  </si>
  <si>
    <t>7M007</t>
  </si>
  <si>
    <t>7M008</t>
  </si>
  <si>
    <t>76G92</t>
  </si>
  <si>
    <t>7G744</t>
  </si>
  <si>
    <t>7S052</t>
  </si>
  <si>
    <t>7T014</t>
  </si>
  <si>
    <t>7T015</t>
  </si>
  <si>
    <t>7T019</t>
  </si>
  <si>
    <t>7V993</t>
  </si>
  <si>
    <t>7C199</t>
  </si>
  <si>
    <t>7G023</t>
  </si>
  <si>
    <t>7G740</t>
  </si>
  <si>
    <t>7520V</t>
  </si>
  <si>
    <t>7B470</t>
  </si>
  <si>
    <t>7B554</t>
  </si>
  <si>
    <t>7G110</t>
  </si>
  <si>
    <t>7G119</t>
  </si>
  <si>
    <t>7G223</t>
  </si>
  <si>
    <t>7G308</t>
  </si>
  <si>
    <t>7G421</t>
  </si>
  <si>
    <t>7V207</t>
  </si>
  <si>
    <t>7V326</t>
  </si>
  <si>
    <t>71M78</t>
  </si>
  <si>
    <t>717S8</t>
  </si>
  <si>
    <t>7G545</t>
  </si>
  <si>
    <t>7G873</t>
  </si>
  <si>
    <t>7176S</t>
  </si>
  <si>
    <t>7C197</t>
  </si>
  <si>
    <t>7C202</t>
  </si>
  <si>
    <t>7S200</t>
  </si>
  <si>
    <t>7C585</t>
  </si>
  <si>
    <t>7G858</t>
  </si>
  <si>
    <t>7S199</t>
  </si>
  <si>
    <t>7G890</t>
  </si>
  <si>
    <t>7B493</t>
  </si>
  <si>
    <t>7B494</t>
  </si>
  <si>
    <t>7G387</t>
  </si>
  <si>
    <t>7G332</t>
  </si>
  <si>
    <t>7G584</t>
  </si>
  <si>
    <t>7U015</t>
  </si>
  <si>
    <t>7G971</t>
  </si>
  <si>
    <t>7C052</t>
  </si>
  <si>
    <t>7C053</t>
  </si>
  <si>
    <t>7S053</t>
  </si>
  <si>
    <t>7B273</t>
  </si>
  <si>
    <t>7C821</t>
  </si>
  <si>
    <t>7G599</t>
  </si>
  <si>
    <t>7G694</t>
  </si>
  <si>
    <t>7G810</t>
  </si>
  <si>
    <t>7S197</t>
  </si>
  <si>
    <t>7S202</t>
  </si>
  <si>
    <t>7B889</t>
  </si>
  <si>
    <t>7G665</t>
  </si>
  <si>
    <t>7G884</t>
  </si>
  <si>
    <t>7U036</t>
  </si>
  <si>
    <t>7072B</t>
  </si>
  <si>
    <t>7072J</t>
  </si>
  <si>
    <t>7863V</t>
  </si>
  <si>
    <t>7U014</t>
  </si>
  <si>
    <t>7U142</t>
  </si>
  <si>
    <t>7U143</t>
  </si>
  <si>
    <t>7U144</t>
  </si>
  <si>
    <t>7U148</t>
  </si>
  <si>
    <t>7B283</t>
  </si>
  <si>
    <t>7C924</t>
  </si>
  <si>
    <t>7A058</t>
  </si>
  <si>
    <t>7S048</t>
  </si>
  <si>
    <t>7T124</t>
  </si>
  <si>
    <t>7T160</t>
  </si>
  <si>
    <t>7P178</t>
  </si>
  <si>
    <t>7B950</t>
  </si>
  <si>
    <t>7T162</t>
  </si>
  <si>
    <t>7V043</t>
  </si>
  <si>
    <t>7S585</t>
  </si>
  <si>
    <t>7T155</t>
  </si>
  <si>
    <t>7V858</t>
  </si>
  <si>
    <t>7S138</t>
  </si>
  <si>
    <t>7V118</t>
  </si>
  <si>
    <t>7V267</t>
  </si>
  <si>
    <t>7V870</t>
  </si>
  <si>
    <t>7V892</t>
  </si>
  <si>
    <t>7V898</t>
  </si>
  <si>
    <t>7V861</t>
  </si>
  <si>
    <t>7V862</t>
  </si>
  <si>
    <t>7S770</t>
  </si>
  <si>
    <t>7A716</t>
  </si>
  <si>
    <t>7A907</t>
  </si>
  <si>
    <t>7S924</t>
  </si>
  <si>
    <t>7T143</t>
  </si>
  <si>
    <t>7V744</t>
  </si>
  <si>
    <t>7V994</t>
  </si>
  <si>
    <t>7V855</t>
  </si>
  <si>
    <t>7V856</t>
  </si>
  <si>
    <t>7A456</t>
  </si>
  <si>
    <t>7A454</t>
  </si>
  <si>
    <t>7V332</t>
  </si>
  <si>
    <t>7V857</t>
  </si>
  <si>
    <t>7A271</t>
  </si>
  <si>
    <t>7V740</t>
  </si>
  <si>
    <t>79S24</t>
  </si>
  <si>
    <t>70S46</t>
  </si>
  <si>
    <t>7V654</t>
  </si>
  <si>
    <t>774V4</t>
  </si>
  <si>
    <t>7V545</t>
  </si>
  <si>
    <t>7V698</t>
  </si>
  <si>
    <t>7V827</t>
  </si>
  <si>
    <t>7V881</t>
  </si>
  <si>
    <t>7V806</t>
  </si>
  <si>
    <t>7V525</t>
  </si>
  <si>
    <t>7V868</t>
  </si>
  <si>
    <t>7A554</t>
  </si>
  <si>
    <t>7V651</t>
  </si>
  <si>
    <t>7V693</t>
  </si>
  <si>
    <t>7S821</t>
  </si>
  <si>
    <t>7T142</t>
  </si>
  <si>
    <t>7V548</t>
  </si>
  <si>
    <t>7V748</t>
  </si>
  <si>
    <t>7V742</t>
  </si>
  <si>
    <t>7V769</t>
  </si>
  <si>
    <t>7V434</t>
  </si>
  <si>
    <t>7V679</t>
  </si>
  <si>
    <t>7V387</t>
  </si>
  <si>
    <t>7V313</t>
  </si>
  <si>
    <t>7V911</t>
  </si>
  <si>
    <t>7V809</t>
  </si>
  <si>
    <t>7V233</t>
  </si>
  <si>
    <t>7V867</t>
  </si>
  <si>
    <t>7V912</t>
  </si>
  <si>
    <t>7T032</t>
  </si>
  <si>
    <t>7T059</t>
  </si>
  <si>
    <t>7V235</t>
  </si>
  <si>
    <t>7V318</t>
  </si>
  <si>
    <t>7V808</t>
  </si>
  <si>
    <t>7V815</t>
  </si>
  <si>
    <t>7T136</t>
  </si>
  <si>
    <t>7V578</t>
  </si>
  <si>
    <t>7V822</t>
  </si>
  <si>
    <t>7T129</t>
  </si>
  <si>
    <t>7A470</t>
  </si>
  <si>
    <t>7V110</t>
  </si>
  <si>
    <t>7A003</t>
  </si>
  <si>
    <t>7A004</t>
  </si>
  <si>
    <t>7A273</t>
  </si>
  <si>
    <t>7A283</t>
  </si>
  <si>
    <t>7A493</t>
  </si>
  <si>
    <t>7A494</t>
  </si>
  <si>
    <t>7A889</t>
  </si>
  <si>
    <t>7G683</t>
  </si>
  <si>
    <t>7S979</t>
  </si>
  <si>
    <t>7V119</t>
  </si>
  <si>
    <t>7V126</t>
  </si>
  <si>
    <t>7V223</t>
  </si>
  <si>
    <t>7V308</t>
  </si>
  <si>
    <t>7V421</t>
  </si>
  <si>
    <t>7V423</t>
  </si>
  <si>
    <t>7V433</t>
  </si>
  <si>
    <t>7V470</t>
  </si>
  <si>
    <t>7V562</t>
  </si>
  <si>
    <t>7V584</t>
  </si>
  <si>
    <t>7V599</t>
  </si>
  <si>
    <t>7V650</t>
  </si>
  <si>
    <t>7V677</t>
  </si>
  <si>
    <t>7V874</t>
  </si>
  <si>
    <t>7A005</t>
  </si>
  <si>
    <t>7A006</t>
  </si>
  <si>
    <t>7V023</t>
  </si>
  <si>
    <t>7V238</t>
  </si>
  <si>
    <t>7V430</t>
  </si>
  <si>
    <t>7A007</t>
  </si>
  <si>
    <t>7A008</t>
  </si>
  <si>
    <t>7A950</t>
  </si>
  <si>
    <t xml:space="preserve">       ** 1) Total Grant Amount - Capital Outlay=Net Grant Amount     2)  Net Grant Amount / 1.0424=Amount Subject to ASC      3)   Amount Subject to ASC x .0424 =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</si>
</sst>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0_);_(* \(#,##0.00\);_(* &quot;-&quot;_);_(@_)"/>
    <numFmt numFmtId="166" formatCode="_(* #,##0.0000_);_(* \(#,##0.0000\);_(* &quot;-&quot;??_);_(@_)"/>
    <numFmt numFmtId="167" formatCode="[&lt;=9999999]###\-####;\(###\)\ ###\-####"/>
    <numFmt numFmtId="168" formatCode="m\-d\-yy"/>
    <numFmt numFmtId="169" formatCode="_-* #,##0.0_-;\-* #,##0.0_-;_-* &quot;-&quot;??_-;_-@_-"/>
    <numFmt numFmtId="170" formatCode="#,##0.00&quot; $&quot;;\-#,##0.00&quot; $&quot;"/>
    <numFmt numFmtId="171" formatCode="0.00_)"/>
    <numFmt numFmtId="172" formatCode="[$-409]mmmm\ d\,\ yyyy;@"/>
    <numFmt numFmtId="173" formatCode="_(&quot;$&quot;* #,##0_);_(&quot;$&quot;* \(#,##0\);_(&quot;$&quot;* &quot;-&quot;??_);_(@_)"/>
  </numFmts>
  <fonts count="63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name val="Arial Narrow"/>
      <family val="2"/>
    </font>
    <font>
      <b/>
      <i/>
      <sz val="12"/>
      <name val="Arial"/>
      <family val="2"/>
    </font>
    <font>
      <b/>
      <sz val="18"/>
      <name val="Arial Narrow"/>
      <family val="2"/>
    </font>
    <font>
      <sz val="5"/>
      <name val="Arial Narrow"/>
      <family val="2"/>
    </font>
    <font>
      <b/>
      <i/>
      <sz val="12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sz val="12"/>
      <color indexed="9"/>
      <name val="Arial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1"/>
      <name val="Arial Narrow"/>
      <family val="2"/>
    </font>
    <font>
      <b/>
      <sz val="10"/>
      <name val="Arial Narrow"/>
      <family val="2"/>
    </font>
    <font>
      <sz val="9"/>
      <name val="Lucida Console"/>
      <family val="3"/>
    </font>
    <font>
      <sz val="9"/>
      <name val="Arial"/>
      <family val="2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8"/>
      <name val="Lucida Console"/>
      <family val="3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10"/>
      <color indexed="81"/>
      <name val="Tahoma"/>
      <family val="2"/>
    </font>
    <font>
      <sz val="10"/>
      <name val="Arial"/>
      <family val="2"/>
    </font>
    <font>
      <sz val="10"/>
      <name val="Lucida Console"/>
      <family val="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Segoe UI"/>
      <family val="2"/>
    </font>
    <font>
      <sz val="7"/>
      <name val="Calibri"/>
      <family val="2"/>
      <scheme val="minor"/>
    </font>
    <font>
      <sz val="11"/>
      <color rgb="FF0000FF"/>
      <name val="Arial"/>
      <family val="2"/>
    </font>
    <font>
      <b/>
      <sz val="10"/>
      <name val="Cambria"/>
      <family val="1"/>
      <scheme val="major"/>
    </font>
    <font>
      <b/>
      <sz val="8"/>
      <name val="Cambria"/>
      <family val="1"/>
      <scheme val="maj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53">
    <xf numFmtId="0" fontId="0" fillId="0" borderId="0"/>
    <xf numFmtId="168" fontId="23" fillId="2" borderId="1">
      <alignment horizontal="center" vertical="center"/>
    </xf>
    <xf numFmtId="43" fontId="5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4" fillId="0" borderId="0" applyFont="0" applyFill="0" applyBorder="0" applyAlignment="0" applyProtection="0"/>
    <xf numFmtId="44" fontId="42" fillId="0" borderId="0" applyFont="0" applyFill="0" applyBorder="0" applyAlignment="0" applyProtection="0"/>
    <xf numFmtId="6" fontId="34" fillId="0" borderId="0">
      <protection locked="0"/>
    </xf>
    <xf numFmtId="169" fontId="11" fillId="0" borderId="0">
      <protection locked="0"/>
    </xf>
    <xf numFmtId="38" fontId="22" fillId="3" borderId="0" applyNumberFormat="0" applyBorder="0" applyAlignment="0" applyProtection="0"/>
    <xf numFmtId="0" fontId="35" fillId="0" borderId="0" applyNumberFormat="0" applyFill="0" applyBorder="0" applyAlignment="0" applyProtection="0"/>
    <xf numFmtId="170" fontId="11" fillId="0" borderId="0">
      <protection locked="0"/>
    </xf>
    <xf numFmtId="170" fontId="11" fillId="0" borderId="0">
      <protection locked="0"/>
    </xf>
    <xf numFmtId="0" fontId="36" fillId="0" borderId="2" applyNumberFormat="0" applyFill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/>
    <xf numFmtId="10" fontId="22" fillId="4" borderId="3" applyNumberFormat="0" applyBorder="0" applyAlignment="0" applyProtection="0"/>
    <xf numFmtId="37" fontId="38" fillId="0" borderId="0"/>
    <xf numFmtId="171" fontId="39" fillId="0" borderId="0"/>
    <xf numFmtId="0" fontId="32" fillId="0" borderId="0"/>
    <xf numFmtId="0" fontId="11" fillId="0" borderId="0"/>
    <xf numFmtId="0" fontId="32" fillId="0" borderId="0"/>
    <xf numFmtId="0" fontId="2" fillId="0" borderId="0"/>
    <xf numFmtId="0" fontId="52" fillId="0" borderId="0"/>
    <xf numFmtId="0" fontId="44" fillId="0" borderId="0"/>
    <xf numFmtId="0" fontId="43" fillId="0" borderId="0"/>
    <xf numFmtId="0" fontId="11" fillId="0" borderId="0"/>
    <xf numFmtId="0" fontId="53" fillId="0" borderId="0"/>
    <xf numFmtId="0" fontId="53" fillId="0" borderId="0"/>
    <xf numFmtId="0" fontId="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3" fillId="0" borderId="0"/>
    <xf numFmtId="0" fontId="44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45" fillId="0" borderId="0"/>
    <xf numFmtId="0" fontId="52" fillId="0" borderId="0"/>
    <xf numFmtId="0" fontId="53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10" fontId="11" fillId="0" borderId="0" applyFont="0" applyFill="0" applyBorder="0" applyAlignment="0" applyProtection="0"/>
    <xf numFmtId="9" fontId="52" fillId="0" borderId="0" applyFont="0" applyFill="0" applyBorder="0" applyAlignment="0" applyProtection="0"/>
    <xf numFmtId="37" fontId="22" fillId="5" borderId="0" applyNumberFormat="0" applyBorder="0" applyAlignment="0" applyProtection="0"/>
    <xf numFmtId="37" fontId="22" fillId="0" borderId="0"/>
    <xf numFmtId="3" fontId="40" fillId="0" borderId="2" applyProtection="0"/>
  </cellStyleXfs>
  <cellXfs count="470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8" xfId="0" applyFont="1" applyBorder="1"/>
    <xf numFmtId="0" fontId="5" fillId="0" borderId="0" xfId="0" applyFont="1" applyBorder="1"/>
    <xf numFmtId="0" fontId="7" fillId="0" borderId="0" xfId="0" applyFont="1"/>
    <xf numFmtId="164" fontId="5" fillId="0" borderId="0" xfId="0" applyNumberFormat="1" applyFont="1"/>
    <xf numFmtId="49" fontId="5" fillId="0" borderId="0" xfId="0" applyNumberFormat="1" applyFont="1"/>
    <xf numFmtId="0" fontId="3" fillId="0" borderId="3" xfId="0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/>
    <xf numFmtId="49" fontId="5" fillId="0" borderId="0" xfId="0" applyNumberFormat="1" applyFont="1" applyBorder="1"/>
    <xf numFmtId="0" fontId="10" fillId="0" borderId="0" xfId="0" applyFont="1" applyBorder="1"/>
    <xf numFmtId="0" fontId="9" fillId="0" borderId="0" xfId="0" applyFont="1" applyBorder="1"/>
    <xf numFmtId="49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4" fillId="0" borderId="0" xfId="0" applyFont="1" applyBorder="1"/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9" fontId="4" fillId="0" borderId="0" xfId="0" applyNumberFormat="1" applyFont="1" applyBorder="1"/>
    <xf numFmtId="164" fontId="6" fillId="0" borderId="0" xfId="0" applyNumberFormat="1" applyFont="1" applyBorder="1"/>
    <xf numFmtId="0" fontId="11" fillId="0" borderId="6" xfId="0" applyFont="1" applyBorder="1"/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3" fillId="0" borderId="0" xfId="0" applyFont="1" applyBorder="1"/>
    <xf numFmtId="0" fontId="13" fillId="0" borderId="4" xfId="0" applyFont="1" applyBorder="1"/>
    <xf numFmtId="0" fontId="13" fillId="0" borderId="0" xfId="0" applyFont="1" applyBorder="1" applyAlignment="1">
      <alignment horizontal="center"/>
    </xf>
    <xf numFmtId="49" fontId="13" fillId="0" borderId="0" xfId="0" applyNumberFormat="1" applyFont="1" applyBorder="1"/>
    <xf numFmtId="49" fontId="13" fillId="0" borderId="3" xfId="0" applyNumberFormat="1" applyFont="1" applyBorder="1" applyAlignment="1">
      <alignment horizontal="center"/>
    </xf>
    <xf numFmtId="0" fontId="12" fillId="0" borderId="10" xfId="0" applyFont="1" applyBorder="1"/>
    <xf numFmtId="0" fontId="13" fillId="0" borderId="3" xfId="0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10" xfId="0" applyFont="1" applyBorder="1" applyAlignment="1">
      <alignment horizontal="left"/>
    </xf>
    <xf numFmtId="164" fontId="11" fillId="0" borderId="14" xfId="0" applyNumberFormat="1" applyFont="1" applyBorder="1"/>
    <xf numFmtId="0" fontId="3" fillId="0" borderId="15" xfId="0" applyFont="1" applyBorder="1"/>
    <xf numFmtId="164" fontId="11" fillId="0" borderId="16" xfId="0" applyNumberFormat="1" applyFont="1" applyBorder="1"/>
    <xf numFmtId="164" fontId="5" fillId="0" borderId="17" xfId="0" applyNumberFormat="1" applyFont="1" applyBorder="1"/>
    <xf numFmtId="0" fontId="3" fillId="0" borderId="18" xfId="0" applyFont="1" applyBorder="1"/>
    <xf numFmtId="164" fontId="5" fillId="0" borderId="19" xfId="0" applyNumberFormat="1" applyFont="1" applyBorder="1"/>
    <xf numFmtId="0" fontId="11" fillId="0" borderId="20" xfId="0" applyFont="1" applyBorder="1" applyAlignment="1">
      <alignment horizontal="center"/>
    </xf>
    <xf numFmtId="49" fontId="11" fillId="0" borderId="20" xfId="0" applyNumberFormat="1" applyFont="1" applyBorder="1" applyAlignment="1">
      <alignment horizontal="center"/>
    </xf>
    <xf numFmtId="164" fontId="11" fillId="0" borderId="20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4" fontId="11" fillId="0" borderId="7" xfId="0" applyNumberFormat="1" applyFont="1" applyBorder="1" applyAlignment="1">
      <alignment horizontal="center"/>
    </xf>
    <xf numFmtId="0" fontId="7" fillId="0" borderId="21" xfId="0" applyFont="1" applyBorder="1"/>
    <xf numFmtId="0" fontId="18" fillId="0" borderId="20" xfId="0" applyFont="1" applyBorder="1" applyAlignment="1">
      <alignment horizontal="left"/>
    </xf>
    <xf numFmtId="0" fontId="5" fillId="0" borderId="4" xfId="0" applyFont="1" applyBorder="1"/>
    <xf numFmtId="0" fontId="20" fillId="0" borderId="7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49" fontId="5" fillId="0" borderId="4" xfId="0" applyNumberFormat="1" applyFont="1" applyBorder="1"/>
    <xf numFmtId="0" fontId="11" fillId="0" borderId="22" xfId="0" applyFont="1" applyBorder="1"/>
    <xf numFmtId="0" fontId="3" fillId="0" borderId="23" xfId="0" applyFont="1" applyBorder="1"/>
    <xf numFmtId="0" fontId="3" fillId="0" borderId="12" xfId="0" applyFont="1" applyBorder="1"/>
    <xf numFmtId="0" fontId="12" fillId="0" borderId="13" xfId="0" applyFont="1" applyBorder="1" applyAlignment="1">
      <alignment horizontal="center"/>
    </xf>
    <xf numFmtId="0" fontId="3" fillId="0" borderId="9" xfId="0" applyFont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1" fillId="0" borderId="0" xfId="0" applyFont="1" applyBorder="1"/>
    <xf numFmtId="0" fontId="12" fillId="0" borderId="0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10" fontId="13" fillId="0" borderId="6" xfId="0" applyNumberFormat="1" applyFont="1" applyBorder="1"/>
    <xf numFmtId="0" fontId="9" fillId="0" borderId="6" xfId="0" applyFont="1" applyBorder="1" applyAlignment="1">
      <alignment horizontal="center"/>
    </xf>
    <xf numFmtId="0" fontId="13" fillId="0" borderId="7" xfId="0" applyFont="1" applyBorder="1"/>
    <xf numFmtId="0" fontId="13" fillId="0" borderId="4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22" fillId="0" borderId="10" xfId="0" applyFont="1" applyBorder="1" applyAlignment="1">
      <alignment horizontal="left"/>
    </xf>
    <xf numFmtId="0" fontId="6" fillId="0" borderId="4" xfId="0" applyFont="1" applyBorder="1"/>
    <xf numFmtId="0" fontId="22" fillId="0" borderId="4" xfId="0" applyFont="1" applyBorder="1"/>
    <xf numFmtId="0" fontId="5" fillId="0" borderId="6" xfId="0" applyFont="1" applyBorder="1"/>
    <xf numFmtId="49" fontId="5" fillId="0" borderId="6" xfId="0" applyNumberFormat="1" applyFont="1" applyBorder="1"/>
    <xf numFmtId="0" fontId="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164" fontId="5" fillId="0" borderId="4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7" fillId="0" borderId="3" xfId="0" applyFont="1" applyBorder="1"/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3" fillId="0" borderId="0" xfId="0" applyFont="1" applyFill="1"/>
    <xf numFmtId="0" fontId="4" fillId="0" borderId="0" xfId="0" applyFont="1"/>
    <xf numFmtId="49" fontId="4" fillId="0" borderId="0" xfId="0" applyNumberFormat="1" applyFont="1"/>
    <xf numFmtId="0" fontId="11" fillId="0" borderId="3" xfId="0" applyFont="1" applyBorder="1"/>
    <xf numFmtId="0" fontId="2" fillId="0" borderId="3" xfId="0" applyFont="1" applyBorder="1"/>
    <xf numFmtId="10" fontId="24" fillId="0" borderId="6" xfId="0" applyNumberFormat="1" applyFont="1" applyBorder="1" applyAlignment="1">
      <alignment horizontal="center"/>
    </xf>
    <xf numFmtId="41" fontId="1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49" fontId="14" fillId="0" borderId="3" xfId="0" applyNumberFormat="1" applyFont="1" applyBorder="1" applyAlignment="1">
      <alignment horizontal="center"/>
    </xf>
    <xf numFmtId="41" fontId="2" fillId="0" borderId="0" xfId="0" applyNumberFormat="1" applyFont="1" applyAlignment="1"/>
    <xf numFmtId="0" fontId="3" fillId="0" borderId="0" xfId="0" applyFont="1" applyBorder="1" applyAlignment="1"/>
    <xf numFmtId="0" fontId="10" fillId="0" borderId="0" xfId="0" applyFont="1" applyBorder="1" applyAlignment="1"/>
    <xf numFmtId="43" fontId="13" fillId="0" borderId="3" xfId="0" applyNumberFormat="1" applyFont="1" applyBorder="1" applyAlignment="1">
      <alignment horizontal="center"/>
    </xf>
    <xf numFmtId="43" fontId="6" fillId="0" borderId="0" xfId="0" applyNumberFormat="1" applyFont="1" applyFill="1" applyBorder="1" applyAlignment="1">
      <alignment horizontal="left"/>
    </xf>
    <xf numFmtId="165" fontId="13" fillId="0" borderId="0" xfId="0" applyNumberFormat="1" applyFont="1" applyFill="1" applyBorder="1" applyAlignment="1">
      <alignment horizontal="center"/>
    </xf>
    <xf numFmtId="41" fontId="11" fillId="0" borderId="3" xfId="0" applyNumberFormat="1" applyFont="1" applyBorder="1" applyAlignment="1">
      <alignment horizontal="center"/>
    </xf>
    <xf numFmtId="41" fontId="11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/>
    <xf numFmtId="0" fontId="19" fillId="0" borderId="20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 textRotation="90"/>
    </xf>
    <xf numFmtId="0" fontId="0" fillId="0" borderId="0" xfId="0" applyAlignment="1"/>
    <xf numFmtId="0" fontId="5" fillId="0" borderId="7" xfId="0" applyFont="1" applyBorder="1" applyAlignment="1">
      <alignment horizontal="right"/>
    </xf>
    <xf numFmtId="0" fontId="0" fillId="0" borderId="0" xfId="0" applyBorder="1" applyAlignment="1"/>
    <xf numFmtId="0" fontId="0" fillId="0" borderId="12" xfId="0" applyBorder="1" applyAlignment="1"/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1" fontId="13" fillId="0" borderId="3" xfId="0" applyNumberFormat="1" applyFont="1" applyBorder="1" applyAlignment="1">
      <alignment horizontal="center"/>
    </xf>
    <xf numFmtId="164" fontId="13" fillId="0" borderId="0" xfId="0" applyNumberFormat="1" applyFont="1" applyBorder="1"/>
    <xf numFmtId="43" fontId="13" fillId="0" borderId="3" xfId="0" applyNumberFormat="1" applyFont="1" applyFill="1" applyBorder="1" applyAlignment="1">
      <alignment horizontal="center"/>
    </xf>
    <xf numFmtId="10" fontId="13" fillId="0" borderId="3" xfId="0" applyNumberFormat="1" applyFont="1" applyBorder="1" applyAlignment="1">
      <alignment horizontal="center"/>
    </xf>
    <xf numFmtId="0" fontId="13" fillId="0" borderId="0" xfId="0" applyFont="1"/>
    <xf numFmtId="41" fontId="29" fillId="0" borderId="0" xfId="0" applyNumberFormat="1" applyFont="1" applyAlignment="1">
      <alignment horizontal="right"/>
    </xf>
    <xf numFmtId="0" fontId="13" fillId="0" borderId="2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41" fontId="26" fillId="0" borderId="0" xfId="0" applyNumberFormat="1" applyFont="1" applyFill="1" applyAlignment="1">
      <alignment horizontal="right"/>
    </xf>
    <xf numFmtId="0" fontId="13" fillId="0" borderId="0" xfId="0" applyFont="1" applyFill="1" applyBorder="1" applyAlignment="1">
      <alignment horizontal="left"/>
    </xf>
    <xf numFmtId="43" fontId="14" fillId="0" borderId="0" xfId="0" applyNumberFormat="1" applyFont="1" applyFill="1" applyBorder="1" applyAlignment="1">
      <alignment horizontal="left"/>
    </xf>
    <xf numFmtId="49" fontId="11" fillId="0" borderId="3" xfId="0" applyNumberFormat="1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10" fontId="13" fillId="0" borderId="3" xfId="0" applyNumberFormat="1" applyFont="1" applyFill="1" applyBorder="1" applyAlignment="1">
      <alignment horizontal="center"/>
    </xf>
    <xf numFmtId="41" fontId="11" fillId="0" borderId="3" xfId="0" applyNumberFormat="1" applyFont="1" applyBorder="1" applyAlignment="1"/>
    <xf numFmtId="43" fontId="13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7" fillId="0" borderId="0" xfId="0" applyFont="1" applyBorder="1"/>
    <xf numFmtId="0" fontId="13" fillId="0" borderId="9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0" xfId="0" applyFont="1" applyFill="1"/>
    <xf numFmtId="49" fontId="3" fillId="0" borderId="0" xfId="0" applyNumberFormat="1" applyFont="1" applyBorder="1"/>
    <xf numFmtId="0" fontId="5" fillId="0" borderId="23" xfId="0" applyNumberFormat="1" applyFont="1" applyBorder="1"/>
    <xf numFmtId="0" fontId="13" fillId="8" borderId="3" xfId="0" applyFont="1" applyFill="1" applyBorder="1" applyAlignment="1">
      <alignment horizontal="center"/>
    </xf>
    <xf numFmtId="43" fontId="13" fillId="8" borderId="3" xfId="0" applyNumberFormat="1" applyFont="1" applyFill="1" applyBorder="1" applyAlignment="1">
      <alignment horizontal="center"/>
    </xf>
    <xf numFmtId="41" fontId="13" fillId="8" borderId="0" xfId="0" applyNumberFormat="1" applyFont="1" applyFill="1" applyBorder="1" applyAlignment="1"/>
    <xf numFmtId="41" fontId="13" fillId="8" borderId="3" xfId="0" applyNumberFormat="1" applyFont="1" applyFill="1" applyBorder="1"/>
    <xf numFmtId="41" fontId="13" fillId="8" borderId="0" xfId="0" applyNumberFormat="1" applyFont="1" applyFill="1" applyBorder="1"/>
    <xf numFmtId="41" fontId="5" fillId="8" borderId="0" xfId="0" applyNumberFormat="1" applyFont="1" applyFill="1"/>
    <xf numFmtId="49" fontId="13" fillId="0" borderId="3" xfId="0" quotePrefix="1" applyNumberFormat="1" applyFont="1" applyBorder="1" applyAlignment="1">
      <alignment horizontal="center"/>
    </xf>
    <xf numFmtId="49" fontId="13" fillId="7" borderId="3" xfId="0" applyNumberFormat="1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6" fillId="0" borderId="2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3" fillId="0" borderId="6" xfId="0" applyFont="1" applyFill="1" applyBorder="1"/>
    <xf numFmtId="0" fontId="13" fillId="0" borderId="6" xfId="0" applyFont="1" applyFill="1" applyBorder="1" applyAlignment="1">
      <alignment horizontal="center"/>
    </xf>
    <xf numFmtId="41" fontId="5" fillId="8" borderId="6" xfId="0" applyNumberFormat="1" applyFont="1" applyFill="1" applyBorder="1"/>
    <xf numFmtId="41" fontId="13" fillId="0" borderId="6" xfId="0" applyNumberFormat="1" applyFont="1" applyFill="1" applyBorder="1"/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1" fontId="5" fillId="0" borderId="4" xfId="0" applyNumberFormat="1" applyFont="1" applyFill="1" applyBorder="1"/>
    <xf numFmtId="49" fontId="13" fillId="0" borderId="0" xfId="0" applyNumberFormat="1" applyFont="1" applyFill="1" applyBorder="1"/>
    <xf numFmtId="0" fontId="3" fillId="0" borderId="6" xfId="0" applyFont="1" applyFill="1" applyBorder="1" applyAlignment="1"/>
    <xf numFmtId="0" fontId="0" fillId="0" borderId="6" xfId="0" applyFill="1" applyBorder="1" applyAlignment="1"/>
    <xf numFmtId="49" fontId="13" fillId="0" borderId="6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right"/>
    </xf>
    <xf numFmtId="164" fontId="6" fillId="0" borderId="10" xfId="0" applyNumberFormat="1" applyFont="1" applyBorder="1"/>
    <xf numFmtId="10" fontId="25" fillId="0" borderId="0" xfId="0" applyNumberFormat="1" applyFont="1" applyBorder="1"/>
    <xf numFmtId="41" fontId="13" fillId="0" borderId="0" xfId="0" applyNumberFormat="1" applyFont="1" applyFill="1" applyBorder="1"/>
    <xf numFmtId="43" fontId="3" fillId="0" borderId="0" xfId="0" applyNumberFormat="1" applyFont="1" applyBorder="1"/>
    <xf numFmtId="41" fontId="3" fillId="0" borderId="0" xfId="0" applyNumberFormat="1" applyFont="1" applyFill="1" applyBorder="1"/>
    <xf numFmtId="0" fontId="3" fillId="0" borderId="0" xfId="0" applyFont="1" applyFill="1" applyBorder="1"/>
    <xf numFmtId="0" fontId="13" fillId="9" borderId="20" xfId="0" applyFont="1" applyFill="1" applyBorder="1"/>
    <xf numFmtId="0" fontId="13" fillId="9" borderId="3" xfId="0" applyFont="1" applyFill="1" applyBorder="1"/>
    <xf numFmtId="49" fontId="13" fillId="9" borderId="20" xfId="0" applyNumberFormat="1" applyFont="1" applyFill="1" applyBorder="1"/>
    <xf numFmtId="0" fontId="13" fillId="9" borderId="20" xfId="0" applyFont="1" applyFill="1" applyBorder="1" applyAlignment="1">
      <alignment horizontal="center"/>
    </xf>
    <xf numFmtId="0" fontId="13" fillId="9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17" fillId="0" borderId="0" xfId="23" applyNumberFormat="1" applyFont="1" applyFill="1" applyBorder="1" applyAlignment="1">
      <alignment horizontal="center"/>
    </xf>
    <xf numFmtId="49" fontId="17" fillId="0" borderId="0" xfId="23" applyNumberFormat="1" applyFont="1" applyFill="1" applyBorder="1" applyAlignment="1">
      <alignment wrapText="1"/>
    </xf>
    <xf numFmtId="49" fontId="17" fillId="0" borderId="0" xfId="23" applyNumberFormat="1" applyFont="1" applyFill="1" applyBorder="1" applyAlignment="1">
      <alignment horizontal="left"/>
    </xf>
    <xf numFmtId="0" fontId="2" fillId="0" borderId="0" xfId="23" applyNumberFormat="1"/>
    <xf numFmtId="0" fontId="2" fillId="0" borderId="0" xfId="23"/>
    <xf numFmtId="0" fontId="2" fillId="0" borderId="0" xfId="23" applyAlignment="1">
      <alignment horizontal="center"/>
    </xf>
    <xf numFmtId="0" fontId="2" fillId="0" borderId="0" xfId="23" applyFont="1" applyAlignment="1">
      <alignment horizontal="center"/>
    </xf>
    <xf numFmtId="0" fontId="2" fillId="0" borderId="0" xfId="23" quotePrefix="1" applyAlignment="1">
      <alignment horizontal="center"/>
    </xf>
    <xf numFmtId="0" fontId="2" fillId="0" borderId="0" xfId="23" applyFont="1"/>
    <xf numFmtId="0" fontId="2" fillId="0" borderId="0" xfId="23" quotePrefix="1" applyFont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3" fillId="7" borderId="3" xfId="0" applyNumberFormat="1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41" fontId="13" fillId="8" borderId="3" xfId="0" applyNumberFormat="1" applyFont="1" applyFill="1" applyBorder="1" applyAlignment="1">
      <alignment horizontal="center"/>
    </xf>
    <xf numFmtId="0" fontId="9" fillId="8" borderId="3" xfId="0" applyFont="1" applyFill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14" fillId="0" borderId="3" xfId="0" applyNumberFormat="1" applyFont="1" applyBorder="1" applyAlignment="1">
      <alignment horizontal="center"/>
    </xf>
    <xf numFmtId="0" fontId="13" fillId="0" borderId="3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41" fontId="13" fillId="9" borderId="3" xfId="0" applyNumberFormat="1" applyFont="1" applyFill="1" applyBorder="1"/>
    <xf numFmtId="41" fontId="5" fillId="8" borderId="3" xfId="0" applyNumberFormat="1" applyFont="1" applyFill="1" applyBorder="1"/>
    <xf numFmtId="41" fontId="5" fillId="8" borderId="11" xfId="0" applyNumberFormat="1" applyFont="1" applyFill="1" applyBorder="1"/>
    <xf numFmtId="41" fontId="5" fillId="9" borderId="3" xfId="0" applyNumberFormat="1" applyFont="1" applyFill="1" applyBorder="1"/>
    <xf numFmtId="0" fontId="3" fillId="0" borderId="4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6" xfId="0" applyFont="1" applyFill="1" applyBorder="1" applyAlignment="1">
      <alignment horizontal="center"/>
    </xf>
    <xf numFmtId="49" fontId="13" fillId="9" borderId="9" xfId="0" applyNumberFormat="1" applyFont="1" applyFill="1" applyBorder="1" applyAlignment="1">
      <alignment horizontal="center"/>
    </xf>
    <xf numFmtId="49" fontId="13" fillId="9" borderId="3" xfId="0" applyNumberFormat="1" applyFont="1" applyFill="1" applyBorder="1" applyAlignment="1">
      <alignment horizontal="center"/>
    </xf>
    <xf numFmtId="0" fontId="2" fillId="0" borderId="0" xfId="23" applyNumberFormat="1" applyFont="1" applyAlignment="1">
      <alignment horizontal="right"/>
    </xf>
    <xf numFmtId="4" fontId="13" fillId="8" borderId="3" xfId="0" applyNumberFormat="1" applyFont="1" applyFill="1" applyBorder="1" applyAlignment="1">
      <alignment horizontal="center"/>
    </xf>
    <xf numFmtId="0" fontId="13" fillId="0" borderId="3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24" xfId="0" applyFont="1" applyBorder="1" applyAlignment="1"/>
    <xf numFmtId="0" fontId="46" fillId="7" borderId="0" xfId="0" applyNumberFormat="1" applyFont="1" applyFill="1" applyBorder="1" applyAlignment="1">
      <alignment horizontal="center" vertical="center"/>
    </xf>
    <xf numFmtId="0" fontId="46" fillId="8" borderId="3" xfId="0" applyNumberFormat="1" applyFont="1" applyFill="1" applyBorder="1" applyAlignment="1">
      <alignment horizontal="center" vertical="center"/>
    </xf>
    <xf numFmtId="37" fontId="13" fillId="7" borderId="3" xfId="0" applyNumberFormat="1" applyFont="1" applyFill="1" applyBorder="1" applyAlignment="1">
      <alignment horizontal="center"/>
    </xf>
    <xf numFmtId="165" fontId="13" fillId="8" borderId="3" xfId="0" applyNumberFormat="1" applyFont="1" applyFill="1" applyBorder="1" applyAlignment="1">
      <alignment horizontal="center"/>
    </xf>
    <xf numFmtId="165" fontId="13" fillId="8" borderId="3" xfId="0" applyNumberFormat="1" applyFont="1" applyFill="1" applyBorder="1"/>
    <xf numFmtId="165" fontId="13" fillId="8" borderId="0" xfId="0" applyNumberFormat="1" applyFont="1" applyFill="1" applyBorder="1" applyAlignment="1"/>
    <xf numFmtId="165" fontId="29" fillId="0" borderId="0" xfId="0" applyNumberFormat="1" applyFont="1" applyAlignment="1">
      <alignment horizontal="right"/>
    </xf>
    <xf numFmtId="0" fontId="2" fillId="0" borderId="22" xfId="0" applyFont="1" applyBorder="1" applyAlignment="1"/>
    <xf numFmtId="0" fontId="9" fillId="0" borderId="0" xfId="0" applyFont="1" applyBorder="1" applyAlignment="1"/>
    <xf numFmtId="172" fontId="49" fillId="7" borderId="3" xfId="0" applyNumberFormat="1" applyFont="1" applyFill="1" applyBorder="1" applyAlignment="1" applyProtection="1">
      <alignment horizontal="center" vertical="center"/>
      <protection locked="0"/>
    </xf>
    <xf numFmtId="0" fontId="13" fillId="7" borderId="3" xfId="0" applyNumberFormat="1" applyFont="1" applyFill="1" applyBorder="1" applyAlignment="1" applyProtection="1">
      <alignment horizontal="center"/>
      <protection locked="0"/>
    </xf>
    <xf numFmtId="14" fontId="33" fillId="7" borderId="3" xfId="0" applyNumberFormat="1" applyFont="1" applyFill="1" applyBorder="1" applyAlignment="1" applyProtection="1">
      <alignment horizontal="center"/>
      <protection locked="0"/>
    </xf>
    <xf numFmtId="0" fontId="33" fillId="7" borderId="3" xfId="0" applyFont="1" applyFill="1" applyBorder="1" applyAlignment="1" applyProtection="1">
      <alignment horizontal="center"/>
      <protection locked="0"/>
    </xf>
    <xf numFmtId="43" fontId="13" fillId="6" borderId="3" xfId="0" applyNumberFormat="1" applyFont="1" applyFill="1" applyBorder="1" applyAlignment="1" applyProtection="1">
      <alignment horizontal="center"/>
      <protection locked="0"/>
    </xf>
    <xf numFmtId="10" fontId="13" fillId="7" borderId="3" xfId="0" applyNumberFormat="1" applyFont="1" applyFill="1" applyBorder="1" applyAlignment="1" applyProtection="1">
      <alignment horizontal="center"/>
      <protection locked="0"/>
    </xf>
    <xf numFmtId="43" fontId="13" fillId="7" borderId="3" xfId="0" applyNumberFormat="1" applyFont="1" applyFill="1" applyBorder="1" applyAlignment="1" applyProtection="1">
      <alignment horizontal="center"/>
      <protection locked="0"/>
    </xf>
    <xf numFmtId="49" fontId="13" fillId="7" borderId="3" xfId="0" applyNumberFormat="1" applyFont="1" applyFill="1" applyBorder="1" applyAlignment="1" applyProtection="1">
      <alignment horizontal="center"/>
      <protection locked="0"/>
    </xf>
    <xf numFmtId="14" fontId="22" fillId="7" borderId="3" xfId="0" applyNumberFormat="1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41" fontId="13" fillId="7" borderId="3" xfId="0" applyNumberFormat="1" applyFont="1" applyFill="1" applyBorder="1" applyAlignment="1" applyProtection="1">
      <alignment horizontal="center"/>
      <protection locked="0"/>
    </xf>
    <xf numFmtId="49" fontId="13" fillId="0" borderId="3" xfId="0" applyNumberFormat="1" applyFont="1" applyBorder="1" applyAlignment="1" applyProtection="1">
      <alignment horizontal="center"/>
      <protection locked="0"/>
    </xf>
    <xf numFmtId="0" fontId="15" fillId="0" borderId="3" xfId="0" applyFont="1" applyFill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22" fillId="0" borderId="3" xfId="0" applyNumberFormat="1" applyFont="1" applyBorder="1" applyAlignment="1" applyProtection="1">
      <alignment horizontal="center"/>
      <protection locked="0"/>
    </xf>
    <xf numFmtId="43" fontId="13" fillId="0" borderId="3" xfId="0" applyNumberFormat="1" applyFont="1" applyBorder="1" applyAlignment="1" applyProtection="1">
      <alignment horizontal="center"/>
      <protection locked="0"/>
    </xf>
    <xf numFmtId="10" fontId="13" fillId="0" borderId="3" xfId="0" applyNumberFormat="1" applyFont="1" applyBorder="1" applyAlignment="1" applyProtection="1">
      <alignment horizontal="center"/>
      <protection locked="0"/>
    </xf>
    <xf numFmtId="43" fontId="13" fillId="0" borderId="3" xfId="0" applyNumberFormat="1" applyFont="1" applyFill="1" applyBorder="1" applyAlignment="1" applyProtection="1">
      <alignment horizontal="center"/>
      <protection locked="0"/>
    </xf>
    <xf numFmtId="41" fontId="13" fillId="0" borderId="3" xfId="0" applyNumberFormat="1" applyFont="1" applyBorder="1" applyAlignment="1" applyProtection="1">
      <alignment horizontal="center"/>
      <protection locked="0"/>
    </xf>
    <xf numFmtId="41" fontId="13" fillId="8" borderId="3" xfId="0" applyNumberFormat="1" applyFont="1" applyFill="1" applyBorder="1" applyAlignment="1" applyProtection="1">
      <alignment horizontal="center"/>
      <protection locked="0"/>
    </xf>
    <xf numFmtId="49" fontId="16" fillId="0" borderId="3" xfId="0" applyNumberFormat="1" applyFont="1" applyBorder="1" applyAlignment="1" applyProtection="1">
      <alignment horizontal="center"/>
      <protection locked="0"/>
    </xf>
    <xf numFmtId="49" fontId="14" fillId="0" borderId="3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43" fontId="14" fillId="0" borderId="3" xfId="0" applyNumberFormat="1" applyFont="1" applyBorder="1" applyAlignment="1" applyProtection="1">
      <alignment horizontal="center"/>
      <protection locked="0"/>
    </xf>
    <xf numFmtId="10" fontId="14" fillId="0" borderId="3" xfId="0" applyNumberFormat="1" applyFont="1" applyBorder="1" applyAlignment="1" applyProtection="1">
      <alignment horizontal="center"/>
      <protection locked="0"/>
    </xf>
    <xf numFmtId="41" fontId="13" fillId="0" borderId="3" xfId="0" applyNumberFormat="1" applyFont="1" applyFill="1" applyBorder="1" applyAlignment="1" applyProtection="1">
      <alignment horizontal="center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41" fontId="13" fillId="7" borderId="3" xfId="0" applyNumberFormat="1" applyFont="1" applyFill="1" applyBorder="1" applyProtection="1">
      <protection locked="0"/>
    </xf>
    <xf numFmtId="0" fontId="13" fillId="7" borderId="5" xfId="0" applyFont="1" applyFill="1" applyBorder="1" applyAlignment="1" applyProtection="1">
      <alignment horizontal="center"/>
      <protection locked="0"/>
    </xf>
    <xf numFmtId="0" fontId="13" fillId="7" borderId="6" xfId="0" applyFont="1" applyFill="1" applyBorder="1" applyAlignment="1" applyProtection="1">
      <alignment horizontal="center"/>
      <protection locked="0"/>
    </xf>
    <xf numFmtId="49" fontId="13" fillId="7" borderId="9" xfId="0" applyNumberFormat="1" applyFont="1" applyFill="1" applyBorder="1" applyAlignment="1" applyProtection="1">
      <alignment horizontal="center"/>
      <protection locked="0"/>
    </xf>
    <xf numFmtId="41" fontId="13" fillId="7" borderId="9" xfId="0" applyNumberFormat="1" applyFont="1" applyFill="1" applyBorder="1" applyProtection="1">
      <protection locked="0"/>
    </xf>
    <xf numFmtId="41" fontId="13" fillId="9" borderId="3" xfId="0" applyNumberFormat="1" applyFont="1" applyFill="1" applyBorder="1" applyProtection="1">
      <protection locked="0"/>
    </xf>
    <xf numFmtId="41" fontId="13" fillId="7" borderId="11" xfId="0" applyNumberFormat="1" applyFont="1" applyFill="1" applyBorder="1" applyProtection="1">
      <protection locked="0"/>
    </xf>
    <xf numFmtId="41" fontId="13" fillId="7" borderId="8" xfId="0" applyNumberFormat="1" applyFont="1" applyFill="1" applyBorder="1" applyProtection="1">
      <protection locked="0"/>
    </xf>
    <xf numFmtId="164" fontId="13" fillId="7" borderId="3" xfId="0" applyNumberFormat="1" applyFont="1" applyFill="1" applyBorder="1" applyProtection="1">
      <protection locked="0"/>
    </xf>
    <xf numFmtId="0" fontId="3" fillId="0" borderId="0" xfId="0" applyFont="1" applyBorder="1" applyProtection="1"/>
    <xf numFmtId="164" fontId="5" fillId="0" borderId="0" xfId="0" applyNumberFormat="1" applyFont="1" applyBorder="1" applyProtection="1"/>
    <xf numFmtId="0" fontId="13" fillId="8" borderId="3" xfId="0" applyFont="1" applyFill="1" applyBorder="1" applyAlignment="1" applyProtection="1">
      <alignment horizontal="center"/>
      <protection locked="0"/>
    </xf>
    <xf numFmtId="0" fontId="9" fillId="8" borderId="3" xfId="0" applyFont="1" applyFill="1" applyBorder="1" applyAlignment="1" applyProtection="1">
      <alignment horizontal="center"/>
      <protection locked="0"/>
    </xf>
    <xf numFmtId="43" fontId="3" fillId="0" borderId="0" xfId="2" applyFont="1"/>
    <xf numFmtId="43" fontId="3" fillId="0" borderId="0" xfId="0" applyNumberFormat="1" applyFont="1"/>
    <xf numFmtId="10" fontId="57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3" fillId="0" borderId="0" xfId="35" applyFont="1" applyFill="1" applyBorder="1"/>
    <xf numFmtId="0" fontId="43" fillId="0" borderId="0" xfId="36" quotePrefix="1" applyNumberFormat="1" applyFont="1" applyFill="1" applyBorder="1"/>
    <xf numFmtId="0" fontId="58" fillId="7" borderId="3" xfId="24" applyFont="1" applyFill="1" applyBorder="1" applyAlignment="1">
      <alignment horizontal="center" vertical="center" wrapText="1"/>
    </xf>
    <xf numFmtId="0" fontId="59" fillId="7" borderId="3" xfId="24" applyNumberFormat="1" applyFont="1" applyFill="1" applyBorder="1" applyAlignment="1">
      <alignment horizontal="center" vertical="center" wrapText="1"/>
    </xf>
    <xf numFmtId="0" fontId="60" fillId="0" borderId="3" xfId="46" applyFont="1" applyFill="1" applyBorder="1" applyAlignment="1">
      <alignment horizontal="center"/>
    </xf>
    <xf numFmtId="0" fontId="53" fillId="0" borderId="3" xfId="46" applyFont="1" applyFill="1" applyBorder="1" applyAlignment="1">
      <alignment horizontal="center"/>
    </xf>
    <xf numFmtId="0" fontId="53" fillId="0" borderId="3" xfId="46" applyFont="1" applyFill="1" applyBorder="1" applyAlignment="1">
      <alignment horizontal="left"/>
    </xf>
    <xf numFmtId="0" fontId="53" fillId="0" borderId="3" xfId="22" applyNumberFormat="1" applyFont="1" applyFill="1" applyBorder="1" applyAlignment="1">
      <alignment horizontal="center" vertical="center"/>
    </xf>
    <xf numFmtId="0" fontId="53" fillId="0" borderId="3" xfId="26" applyNumberFormat="1" applyFont="1" applyFill="1" applyBorder="1" applyAlignment="1">
      <alignment horizontal="center" vertical="center"/>
    </xf>
    <xf numFmtId="0" fontId="53" fillId="0" borderId="3" xfId="26" applyNumberFormat="1" applyFont="1" applyFill="1" applyBorder="1" applyAlignment="1">
      <alignment horizontal="left" vertical="center"/>
    </xf>
    <xf numFmtId="0" fontId="53" fillId="0" borderId="3" xfId="46" applyFill="1" applyBorder="1"/>
    <xf numFmtId="0" fontId="53" fillId="0" borderId="3" xfId="46" applyFill="1" applyBorder="1" applyAlignment="1">
      <alignment horizontal="center"/>
    </xf>
    <xf numFmtId="167" fontId="53" fillId="0" borderId="3" xfId="26" applyNumberFormat="1" applyFont="1" applyFill="1" applyBorder="1" applyAlignment="1">
      <alignment horizontal="center" vertical="center"/>
    </xf>
    <xf numFmtId="0" fontId="60" fillId="0" borderId="3" xfId="22" applyNumberFormat="1" applyFont="1" applyFill="1" applyBorder="1" applyAlignment="1">
      <alignment horizontal="center" vertical="center"/>
    </xf>
    <xf numFmtId="49" fontId="53" fillId="0" borderId="3" xfId="46" applyNumberFormat="1" applyFill="1" applyBorder="1" applyAlignment="1">
      <alignment horizontal="center"/>
    </xf>
    <xf numFmtId="0" fontId="60" fillId="0" borderId="3" xfId="22" applyNumberFormat="1" applyFont="1" applyFill="1" applyBorder="1" applyAlignment="1">
      <alignment horizontal="center" vertical="top"/>
    </xf>
    <xf numFmtId="0" fontId="54" fillId="0" borderId="3" xfId="16" applyNumberFormat="1" applyFill="1" applyBorder="1" applyAlignment="1">
      <alignment horizontal="left" vertical="center"/>
    </xf>
    <xf numFmtId="49" fontId="2" fillId="0" borderId="0" xfId="23" applyNumberFormat="1" applyAlignment="1">
      <alignment horizontal="right"/>
    </xf>
    <xf numFmtId="49" fontId="2" fillId="0" borderId="0" xfId="23" quotePrefix="1" applyNumberFormat="1" applyAlignment="1">
      <alignment horizontal="right"/>
    </xf>
    <xf numFmtId="49" fontId="2" fillId="0" borderId="0" xfId="23" applyNumberFormat="1" applyFont="1" applyAlignment="1">
      <alignment horizontal="right"/>
    </xf>
    <xf numFmtId="49" fontId="61" fillId="0" borderId="0" xfId="47" applyNumberFormat="1" applyFont="1" applyFill="1"/>
    <xf numFmtId="0" fontId="2" fillId="0" borderId="0" xfId="23" applyNumberFormat="1" applyFont="1" applyAlignment="1">
      <alignment horizontal="center"/>
    </xf>
    <xf numFmtId="49" fontId="62" fillId="0" borderId="0" xfId="47" applyNumberFormat="1" applyFont="1" applyFill="1"/>
    <xf numFmtId="41" fontId="5" fillId="0" borderId="0" xfId="0" applyNumberFormat="1" applyFont="1"/>
    <xf numFmtId="0" fontId="5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11" fillId="0" borderId="3" xfId="0" applyFont="1" applyBorder="1" applyAlignment="1">
      <alignment horizontal="center" textRotation="90"/>
    </xf>
    <xf numFmtId="0" fontId="0" fillId="0" borderId="3" xfId="0" applyBorder="1" applyAlignment="1"/>
    <xf numFmtId="0" fontId="0" fillId="0" borderId="3" xfId="0" applyBorder="1" applyAlignment="1">
      <alignment horizontal="center" textRotation="90"/>
    </xf>
    <xf numFmtId="0" fontId="19" fillId="0" borderId="24" xfId="0" applyFont="1" applyFill="1" applyBorder="1" applyAlignment="1">
      <alignment horizontal="left"/>
    </xf>
    <xf numFmtId="0" fontId="19" fillId="0" borderId="20" xfId="0" applyFont="1" applyFill="1" applyBorder="1" applyAlignment="1">
      <alignment horizontal="left"/>
    </xf>
    <xf numFmtId="0" fontId="19" fillId="0" borderId="22" xfId="0" applyFont="1" applyFill="1" applyBorder="1" applyAlignment="1">
      <alignment horizontal="left"/>
    </xf>
    <xf numFmtId="0" fontId="46" fillId="8" borderId="5" xfId="0" applyNumberFormat="1" applyFont="1" applyFill="1" applyBorder="1" applyAlignment="1">
      <alignment horizontal="center" vertical="center" wrapText="1"/>
    </xf>
    <xf numFmtId="0" fontId="46" fillId="8" borderId="6" xfId="0" applyNumberFormat="1" applyFont="1" applyFill="1" applyBorder="1" applyAlignment="1">
      <alignment horizontal="center" vertical="center" wrapText="1"/>
    </xf>
    <xf numFmtId="0" fontId="46" fillId="8" borderId="23" xfId="0" applyNumberFormat="1" applyFont="1" applyFill="1" applyBorder="1" applyAlignment="1">
      <alignment horizontal="center" vertical="center" wrapText="1"/>
    </xf>
    <xf numFmtId="0" fontId="46" fillId="8" borderId="7" xfId="0" applyNumberFormat="1" applyFont="1" applyFill="1" applyBorder="1" applyAlignment="1">
      <alignment horizontal="center" vertical="center" wrapText="1"/>
    </xf>
    <xf numFmtId="0" fontId="46" fillId="8" borderId="0" xfId="0" applyNumberFormat="1" applyFont="1" applyFill="1" applyAlignment="1">
      <alignment horizontal="center" vertical="center" wrapText="1"/>
    </xf>
    <xf numFmtId="0" fontId="46" fillId="8" borderId="12" xfId="0" applyNumberFormat="1" applyFont="1" applyFill="1" applyBorder="1" applyAlignment="1">
      <alignment horizontal="center" vertical="center" wrapText="1"/>
    </xf>
    <xf numFmtId="0" fontId="46" fillId="8" borderId="10" xfId="0" applyNumberFormat="1" applyFont="1" applyFill="1" applyBorder="1" applyAlignment="1">
      <alignment horizontal="center" vertical="center" wrapText="1"/>
    </xf>
    <xf numFmtId="0" fontId="46" fillId="8" borderId="4" xfId="0" applyNumberFormat="1" applyFont="1" applyFill="1" applyBorder="1" applyAlignment="1">
      <alignment horizontal="center" vertical="center" wrapText="1"/>
    </xf>
    <xf numFmtId="0" fontId="46" fillId="8" borderId="13" xfId="0" applyNumberFormat="1" applyFont="1" applyFill="1" applyBorder="1" applyAlignment="1">
      <alignment horizontal="center" vertical="center" wrapText="1"/>
    </xf>
    <xf numFmtId="0" fontId="46" fillId="7" borderId="7" xfId="0" applyNumberFormat="1" applyFont="1" applyFill="1" applyBorder="1" applyAlignment="1" applyProtection="1">
      <alignment horizontal="center" vertical="center"/>
      <protection locked="0"/>
    </xf>
    <xf numFmtId="0" fontId="46" fillId="7" borderId="0" xfId="0" applyNumberFormat="1" applyFont="1" applyFill="1" applyAlignment="1" applyProtection="1">
      <alignment horizontal="center" vertical="center"/>
      <protection locked="0"/>
    </xf>
    <xf numFmtId="0" fontId="46" fillId="7" borderId="12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center"/>
    </xf>
    <xf numFmtId="0" fontId="46" fillId="8" borderId="7" xfId="0" applyFont="1" applyFill="1" applyBorder="1" applyAlignment="1">
      <alignment horizontal="center" vertical="center"/>
    </xf>
    <xf numFmtId="0" fontId="46" fillId="8" borderId="0" xfId="0" applyFont="1" applyFill="1" applyAlignment="1">
      <alignment horizontal="center" vertical="center"/>
    </xf>
    <xf numFmtId="0" fontId="46" fillId="8" borderId="2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49" fontId="48" fillId="7" borderId="24" xfId="0" applyNumberFormat="1" applyFont="1" applyFill="1" applyBorder="1" applyAlignment="1" applyProtection="1">
      <alignment horizontal="center" vertical="center"/>
      <protection locked="0"/>
    </xf>
    <xf numFmtId="49" fontId="48" fillId="7" borderId="22" xfId="0" applyNumberFormat="1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textRotation="90" wrapText="1"/>
    </xf>
    <xf numFmtId="0" fontId="0" fillId="0" borderId="8" xfId="0" applyBorder="1" applyAlignment="1">
      <alignment textRotation="90" wrapText="1"/>
    </xf>
    <xf numFmtId="0" fontId="0" fillId="0" borderId="11" xfId="0" applyBorder="1" applyAlignment="1">
      <alignment textRotation="90" wrapText="1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48" fillId="7" borderId="24" xfId="0" applyFont="1" applyFill="1" applyBorder="1" applyAlignment="1" applyProtection="1">
      <alignment horizontal="left" vertical="center"/>
      <protection locked="0"/>
    </xf>
    <xf numFmtId="0" fontId="48" fillId="7" borderId="20" xfId="0" applyFont="1" applyFill="1" applyBorder="1" applyAlignment="1" applyProtection="1">
      <alignment horizontal="left" vertical="center"/>
      <protection locked="0"/>
    </xf>
    <xf numFmtId="0" fontId="48" fillId="7" borderId="22" xfId="0" applyFont="1" applyFill="1" applyBorder="1" applyAlignment="1" applyProtection="1">
      <alignment horizontal="left" vertical="center"/>
      <protection locked="0"/>
    </xf>
    <xf numFmtId="167" fontId="47" fillId="7" borderId="4" xfId="0" applyNumberFormat="1" applyFont="1" applyFill="1" applyBorder="1" applyAlignment="1" applyProtection="1">
      <alignment horizontal="center" vertical="center"/>
      <protection locked="0"/>
    </xf>
    <xf numFmtId="0" fontId="47" fillId="0" borderId="4" xfId="0" applyFont="1" applyBorder="1" applyAlignment="1" applyProtection="1">
      <alignment horizontal="center" vertical="center"/>
      <protection locked="0"/>
    </xf>
    <xf numFmtId="0" fontId="47" fillId="0" borderId="13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7" fillId="0" borderId="3" xfId="0" applyFont="1" applyBorder="1" applyAlignment="1">
      <alignment horizontal="center" textRotation="90" wrapText="1"/>
    </xf>
    <xf numFmtId="0" fontId="7" fillId="0" borderId="3" xfId="0" applyFont="1" applyBorder="1" applyAlignment="1">
      <alignment textRotation="90" wrapText="1"/>
    </xf>
    <xf numFmtId="0" fontId="46" fillId="0" borderId="24" xfId="0" applyFont="1" applyFill="1" applyBorder="1" applyAlignment="1">
      <alignment horizontal="center" vertical="center"/>
    </xf>
    <xf numFmtId="0" fontId="46" fillId="0" borderId="20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2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167" fontId="46" fillId="8" borderId="7" xfId="0" applyNumberFormat="1" applyFont="1" applyFill="1" applyBorder="1" applyAlignment="1">
      <alignment horizontal="center" vertical="center"/>
    </xf>
    <xf numFmtId="167" fontId="46" fillId="8" borderId="0" xfId="0" applyNumberFormat="1" applyFont="1" applyFill="1" applyAlignment="1">
      <alignment horizontal="center" vertical="center"/>
    </xf>
    <xf numFmtId="167" fontId="46" fillId="8" borderId="26" xfId="0" applyNumberFormat="1" applyFont="1" applyFill="1" applyBorder="1" applyAlignment="1">
      <alignment horizontal="center" vertical="center"/>
    </xf>
    <xf numFmtId="0" fontId="46" fillId="8" borderId="24" xfId="0" applyNumberFormat="1" applyFont="1" applyFill="1" applyBorder="1" applyAlignment="1">
      <alignment horizontal="center" vertical="center"/>
    </xf>
    <xf numFmtId="0" fontId="46" fillId="8" borderId="22" xfId="0" applyNumberFormat="1" applyFont="1" applyFill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textRotation="90"/>
    </xf>
    <xf numFmtId="0" fontId="11" fillId="0" borderId="11" xfId="0" applyFont="1" applyBorder="1" applyAlignment="1">
      <alignment horizontal="center"/>
    </xf>
    <xf numFmtId="173" fontId="48" fillId="6" borderId="15" xfId="7" applyNumberFormat="1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>
      <alignment horizontal="center"/>
    </xf>
    <xf numFmtId="0" fontId="13" fillId="0" borderId="24" xfId="0" applyFont="1" applyBorder="1" applyAlignment="1"/>
    <xf numFmtId="0" fontId="0" fillId="0" borderId="22" xfId="0" applyBorder="1" applyAlignment="1"/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8" xfId="0" applyBorder="1" applyAlignment="1"/>
    <xf numFmtId="0" fontId="0" fillId="0" borderId="11" xfId="0" applyBorder="1" applyAlignment="1"/>
    <xf numFmtId="0" fontId="3" fillId="0" borderId="24" xfId="0" applyFont="1" applyBorder="1" applyAlignment="1"/>
    <xf numFmtId="0" fontId="2" fillId="0" borderId="22" xfId="0" applyFont="1" applyBorder="1" applyAlignment="1"/>
    <xf numFmtId="0" fontId="11" fillId="0" borderId="8" xfId="0" applyFont="1" applyBorder="1" applyAlignment="1">
      <alignment horizontal="center" textRotation="90"/>
    </xf>
    <xf numFmtId="0" fontId="11" fillId="0" borderId="11" xfId="0" applyFont="1" applyBorder="1" applyAlignment="1"/>
    <xf numFmtId="0" fontId="16" fillId="0" borderId="24" xfId="0" applyFont="1" applyBorder="1" applyAlignment="1"/>
    <xf numFmtId="0" fontId="13" fillId="0" borderId="24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7" fillId="0" borderId="6" xfId="0" applyFont="1" applyBorder="1" applyAlignment="1">
      <alignment horizontal="center" textRotation="90" wrapText="1"/>
    </xf>
    <xf numFmtId="0" fontId="17" fillId="0" borderId="0" xfId="0" applyFont="1" applyAlignment="1">
      <alignment textRotation="90" wrapText="1"/>
    </xf>
    <xf numFmtId="0" fontId="17" fillId="0" borderId="4" xfId="0" applyFont="1" applyBorder="1" applyAlignment="1">
      <alignment textRotation="90" wrapText="1"/>
    </xf>
    <xf numFmtId="0" fontId="11" fillId="0" borderId="6" xfId="0" applyFont="1" applyBorder="1" applyAlignment="1">
      <alignment horizontal="center" textRotation="90"/>
    </xf>
    <xf numFmtId="0" fontId="0" fillId="0" borderId="0" xfId="0" applyAlignment="1"/>
    <xf numFmtId="0" fontId="0" fillId="0" borderId="4" xfId="0" applyBorder="1" applyAlignment="1"/>
    <xf numFmtId="0" fontId="11" fillId="0" borderId="24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3" fillId="0" borderId="9" xfId="0" applyFont="1" applyBorder="1" applyAlignment="1">
      <alignment horizontal="center" textRotation="90"/>
    </xf>
    <xf numFmtId="0" fontId="13" fillId="0" borderId="11" xfId="0" applyFont="1" applyBorder="1" applyAlignment="1">
      <alignment horizontal="center" textRotation="90"/>
    </xf>
    <xf numFmtId="0" fontId="11" fillId="0" borderId="11" xfId="0" applyFont="1" applyBorder="1" applyAlignment="1">
      <alignment horizontal="center" textRotation="90"/>
    </xf>
    <xf numFmtId="0" fontId="13" fillId="0" borderId="22" xfId="0" applyFont="1" applyBorder="1" applyAlignment="1"/>
    <xf numFmtId="0" fontId="11" fillId="0" borderId="0" xfId="0" applyFont="1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11" fillId="0" borderId="12" xfId="0" applyFont="1" applyBorder="1" applyAlignment="1">
      <alignment horizontal="center" textRotation="90"/>
    </xf>
    <xf numFmtId="49" fontId="11" fillId="0" borderId="9" xfId="0" applyNumberFormat="1" applyFont="1" applyBorder="1" applyAlignment="1">
      <alignment horizontal="center" textRotation="90"/>
    </xf>
    <xf numFmtId="49" fontId="11" fillId="0" borderId="11" xfId="0" applyNumberFormat="1" applyFont="1" applyBorder="1" applyAlignment="1">
      <alignment horizontal="center" textRotation="90"/>
    </xf>
    <xf numFmtId="0" fontId="13" fillId="0" borderId="24" xfId="0" applyFont="1" applyBorder="1" applyAlignment="1" applyProtection="1">
      <protection locked="0"/>
    </xf>
    <xf numFmtId="0" fontId="13" fillId="0" borderId="22" xfId="0" applyFont="1" applyBorder="1" applyAlignment="1" applyProtection="1">
      <protection locked="0"/>
    </xf>
    <xf numFmtId="0" fontId="11" fillId="0" borderId="3" xfId="0" applyFont="1" applyBorder="1" applyAlignment="1"/>
    <xf numFmtId="41" fontId="30" fillId="0" borderId="4" xfId="0" applyNumberFormat="1" applyFont="1" applyFill="1" applyBorder="1" applyAlignment="1">
      <alignment horizontal="center"/>
    </xf>
    <xf numFmtId="41" fontId="31" fillId="0" borderId="4" xfId="0" applyNumberFormat="1" applyFont="1" applyFill="1" applyBorder="1" applyAlignment="1">
      <alignment horizontal="center"/>
    </xf>
    <xf numFmtId="166" fontId="14" fillId="0" borderId="4" xfId="0" applyNumberFormat="1" applyFont="1" applyFill="1" applyBorder="1" applyAlignment="1">
      <alignment horizontal="center"/>
    </xf>
    <xf numFmtId="166" fontId="23" fillId="0" borderId="4" xfId="0" applyNumberFormat="1" applyFont="1" applyFill="1" applyBorder="1" applyAlignment="1">
      <alignment horizontal="center"/>
    </xf>
    <xf numFmtId="0" fontId="13" fillId="0" borderId="20" xfId="0" applyFont="1" applyBorder="1" applyAlignment="1"/>
    <xf numFmtId="0" fontId="0" fillId="0" borderId="20" xfId="0" applyBorder="1" applyAlignment="1"/>
    <xf numFmtId="0" fontId="14" fillId="0" borderId="3" xfId="0" applyFont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1" fillId="0" borderId="22" xfId="0" applyFont="1" applyBorder="1" applyAlignment="1"/>
    <xf numFmtId="0" fontId="5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5" fontId="13" fillId="0" borderId="3" xfId="0" applyNumberFormat="1" applyFont="1" applyFill="1" applyBorder="1" applyAlignment="1"/>
    <xf numFmtId="0" fontId="6" fillId="0" borderId="3" xfId="0" applyFont="1" applyBorder="1" applyAlignment="1">
      <alignment horizontal="right"/>
    </xf>
    <xf numFmtId="41" fontId="11" fillId="0" borderId="3" xfId="0" applyNumberFormat="1" applyFont="1" applyBorder="1" applyAlignment="1">
      <alignment horizontal="center"/>
    </xf>
    <xf numFmtId="164" fontId="13" fillId="0" borderId="3" xfId="0" applyNumberFormat="1" applyFont="1" applyBorder="1" applyAlignment="1">
      <alignment horizontal="center"/>
    </xf>
    <xf numFmtId="0" fontId="13" fillId="0" borderId="3" xfId="0" applyFont="1" applyBorder="1" applyAlignment="1"/>
    <xf numFmtId="41" fontId="13" fillId="8" borderId="3" xfId="0" applyNumberFormat="1" applyFont="1" applyFill="1" applyBorder="1" applyAlignment="1"/>
    <xf numFmtId="41" fontId="13" fillId="0" borderId="3" xfId="0" applyNumberFormat="1" applyFont="1" applyBorder="1" applyAlignment="1"/>
    <xf numFmtId="41" fontId="13" fillId="0" borderId="20" xfId="0" applyNumberFormat="1" applyFont="1" applyBorder="1" applyAlignment="1"/>
    <xf numFmtId="166" fontId="14" fillId="0" borderId="2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0" fontId="3" fillId="9" borderId="24" xfId="0" applyFont="1" applyFill="1" applyBorder="1" applyAlignment="1"/>
    <xf numFmtId="0" fontId="0" fillId="9" borderId="20" xfId="0" applyFill="1" applyBorder="1" applyAlignment="1"/>
    <xf numFmtId="0" fontId="3" fillId="0" borderId="3" xfId="0" applyFont="1" applyBorder="1" applyAlignment="1"/>
    <xf numFmtId="0" fontId="3" fillId="0" borderId="22" xfId="0" applyFont="1" applyBorder="1" applyAlignment="1"/>
    <xf numFmtId="0" fontId="3" fillId="0" borderId="4" xfId="0" applyFont="1" applyFill="1" applyBorder="1" applyAlignment="1"/>
    <xf numFmtId="0" fontId="0" fillId="0" borderId="4" xfId="0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9" fillId="0" borderId="5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textRotation="90"/>
    </xf>
    <xf numFmtId="0" fontId="0" fillId="0" borderId="11" xfId="0" applyBorder="1" applyAlignment="1">
      <alignment horizontal="center"/>
    </xf>
  </cellXfs>
  <cellStyles count="53">
    <cellStyle name="Actual Date" xfId="1"/>
    <cellStyle name="Comma" xfId="2" builtinId="3"/>
    <cellStyle name="Comma 2" xfId="3"/>
    <cellStyle name="Comma 2 2" xfId="4"/>
    <cellStyle name="Comma 2 3" xfId="5"/>
    <cellStyle name="Comma 3" xfId="6"/>
    <cellStyle name="Currency" xfId="7" builtinId="4"/>
    <cellStyle name="Date" xfId="8"/>
    <cellStyle name="Fixed" xfId="9"/>
    <cellStyle name="Grey" xfId="10"/>
    <cellStyle name="HEADER" xfId="11"/>
    <cellStyle name="Heading1" xfId="12"/>
    <cellStyle name="Heading2" xfId="13"/>
    <cellStyle name="HIGHLIGHT" xfId="14"/>
    <cellStyle name="Hyperlink 2" xfId="15"/>
    <cellStyle name="Hyperlink 3" xfId="16"/>
    <cellStyle name="Input [yellow]" xfId="17"/>
    <cellStyle name="no dec" xfId="18"/>
    <cellStyle name="Normal" xfId="0" builtinId="0"/>
    <cellStyle name="Normal - Style1" xfId="19"/>
    <cellStyle name="Normal 2" xfId="20"/>
    <cellStyle name="Normal 2 2" xfId="21"/>
    <cellStyle name="Normal 2 2 2" xfId="22"/>
    <cellStyle name="Normal 2 2 3" xfId="23"/>
    <cellStyle name="Normal 2 2 4" xfId="24"/>
    <cellStyle name="Normal 20" xfId="25"/>
    <cellStyle name="Normal 20 2" xfId="26"/>
    <cellStyle name="Normal 3" xfId="27"/>
    <cellStyle name="Normal 3 2" xfId="28"/>
    <cellStyle name="Normal 3 2 2" xfId="29"/>
    <cellStyle name="Normal 3 3" xfId="30"/>
    <cellStyle name="Normal 33" xfId="31"/>
    <cellStyle name="Normal 35" xfId="32"/>
    <cellStyle name="Normal 37" xfId="33"/>
    <cellStyle name="Normal 39" xfId="34"/>
    <cellStyle name="Normal 4" xfId="35"/>
    <cellStyle name="Normal 4 2" xfId="36"/>
    <cellStyle name="Normal 4 3" xfId="37"/>
    <cellStyle name="Normal 41" xfId="38"/>
    <cellStyle name="Normal 45" xfId="39"/>
    <cellStyle name="Normal 47" xfId="40"/>
    <cellStyle name="Normal 5" xfId="41"/>
    <cellStyle name="Normal 5 2" xfId="42"/>
    <cellStyle name="Normal 6" xfId="43"/>
    <cellStyle name="Normal 6 2" xfId="44"/>
    <cellStyle name="Normal 62" xfId="45"/>
    <cellStyle name="Normal 7" xfId="46"/>
    <cellStyle name="Normal_Programs" xfId="47"/>
    <cellStyle name="Percent [2]" xfId="48"/>
    <cellStyle name="Percent 2" xfId="49"/>
    <cellStyle name="Unprot" xfId="50"/>
    <cellStyle name="Unprot$" xfId="51"/>
    <cellStyle name="Unprotect" xfId="52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491490</xdr:colOff>
      <xdr:row>49</xdr:row>
      <xdr:rowOff>26670</xdr:rowOff>
    </xdr:from>
    <xdr:to>
      <xdr:col>1</xdr:col>
      <xdr:colOff>1023187</xdr:colOff>
      <xdr:row>51</xdr:row>
      <xdr:rowOff>104814</xdr:rowOff>
    </xdr:to>
    <xdr:sp macro="" textlink="">
      <xdr:nvSpPr>
        <xdr:cNvPr id="1047" name="Text Box 23"/>
        <xdr:cNvSpPr txBox="1">
          <a:spLocks noChangeArrowheads="1"/>
        </xdr:cNvSpPr>
      </xdr:nvSpPr>
      <xdr:spPr bwMode="auto">
        <a:xfrm>
          <a:off x="1181100" y="8467725"/>
          <a:ext cx="5048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A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261</a:t>
          </a:r>
        </a:p>
      </xdr:txBody>
    </xdr:sp>
    <xdr:clientData/>
  </xdr:twoCellAnchor>
  <xdr:twoCellAnchor editAs="oneCell">
    <xdr:from>
      <xdr:col>1</xdr:col>
      <xdr:colOff>979170</xdr:colOff>
      <xdr:row>49</xdr:row>
      <xdr:rowOff>26670</xdr:rowOff>
    </xdr:from>
    <xdr:to>
      <xdr:col>1</xdr:col>
      <xdr:colOff>1514495</xdr:colOff>
      <xdr:row>51</xdr:row>
      <xdr:rowOff>104814</xdr:rowOff>
    </xdr:to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1657350" y="8467725"/>
          <a:ext cx="5143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B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221</a:t>
          </a:r>
        </a:p>
      </xdr:txBody>
    </xdr:sp>
    <xdr:clientData/>
  </xdr:twoCellAnchor>
  <xdr:twoCellAnchor editAs="oneCell">
    <xdr:from>
      <xdr:col>1</xdr:col>
      <xdr:colOff>1514475</xdr:colOff>
      <xdr:row>49</xdr:row>
      <xdr:rowOff>26670</xdr:rowOff>
    </xdr:from>
    <xdr:to>
      <xdr:col>1</xdr:col>
      <xdr:colOff>2039980</xdr:colOff>
      <xdr:row>51</xdr:row>
      <xdr:rowOff>78310</xdr:rowOff>
    </xdr:to>
    <xdr:sp macro="" textlink="">
      <xdr:nvSpPr>
        <xdr:cNvPr id="1049" name="Text Box 25"/>
        <xdr:cNvSpPr txBox="1">
          <a:spLocks noChangeArrowheads="1"/>
        </xdr:cNvSpPr>
      </xdr:nvSpPr>
      <xdr:spPr bwMode="auto">
        <a:xfrm>
          <a:off x="2171700" y="8467725"/>
          <a:ext cx="5048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C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204</a:t>
          </a:r>
        </a:p>
      </xdr:txBody>
    </xdr:sp>
    <xdr:clientData/>
  </xdr:twoCellAnchor>
  <xdr:twoCellAnchor editAs="oneCell">
    <xdr:from>
      <xdr:col>1</xdr:col>
      <xdr:colOff>1958340</xdr:colOff>
      <xdr:row>49</xdr:row>
      <xdr:rowOff>38100</xdr:rowOff>
    </xdr:from>
    <xdr:to>
      <xdr:col>2</xdr:col>
      <xdr:colOff>157330</xdr:colOff>
      <xdr:row>51</xdr:row>
      <xdr:rowOff>114300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2609850" y="8486775"/>
          <a:ext cx="5048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E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 234</a:t>
          </a:r>
        </a:p>
      </xdr:txBody>
    </xdr:sp>
    <xdr:clientData/>
  </xdr:twoCellAnchor>
  <xdr:twoCellAnchor>
    <xdr:from>
      <xdr:col>2</xdr:col>
      <xdr:colOff>144780</xdr:colOff>
      <xdr:row>49</xdr:row>
      <xdr:rowOff>7620</xdr:rowOff>
    </xdr:from>
    <xdr:to>
      <xdr:col>2</xdr:col>
      <xdr:colOff>144780</xdr:colOff>
      <xdr:row>51</xdr:row>
      <xdr:rowOff>7620</xdr:rowOff>
    </xdr:to>
    <xdr:sp macro="" textlink="">
      <xdr:nvSpPr>
        <xdr:cNvPr id="9687" name="Line 32"/>
        <xdr:cNvSpPr>
          <a:spLocks noChangeShapeType="1"/>
        </xdr:cNvSpPr>
      </xdr:nvSpPr>
      <xdr:spPr bwMode="auto">
        <a:xfrm>
          <a:off x="3710940" y="980694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480060</xdr:colOff>
      <xdr:row>49</xdr:row>
      <xdr:rowOff>0</xdr:rowOff>
    </xdr:from>
    <xdr:to>
      <xdr:col>1</xdr:col>
      <xdr:colOff>480060</xdr:colOff>
      <xdr:row>51</xdr:row>
      <xdr:rowOff>0</xdr:rowOff>
    </xdr:to>
    <xdr:sp macro="" textlink="">
      <xdr:nvSpPr>
        <xdr:cNvPr id="9688" name="Line 34"/>
        <xdr:cNvSpPr>
          <a:spLocks noChangeShapeType="1"/>
        </xdr:cNvSpPr>
      </xdr:nvSpPr>
      <xdr:spPr bwMode="auto">
        <a:xfrm>
          <a:off x="1714500" y="979932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1005840</xdr:colOff>
      <xdr:row>49</xdr:row>
      <xdr:rowOff>0</xdr:rowOff>
    </xdr:from>
    <xdr:to>
      <xdr:col>1</xdr:col>
      <xdr:colOff>1005840</xdr:colOff>
      <xdr:row>51</xdr:row>
      <xdr:rowOff>0</xdr:rowOff>
    </xdr:to>
    <xdr:sp macro="" textlink="">
      <xdr:nvSpPr>
        <xdr:cNvPr id="9689" name="Line 35"/>
        <xdr:cNvSpPr>
          <a:spLocks noChangeShapeType="1"/>
        </xdr:cNvSpPr>
      </xdr:nvSpPr>
      <xdr:spPr bwMode="auto">
        <a:xfrm>
          <a:off x="2240280" y="979932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1996440</xdr:colOff>
      <xdr:row>49</xdr:row>
      <xdr:rowOff>7620</xdr:rowOff>
    </xdr:from>
    <xdr:to>
      <xdr:col>1</xdr:col>
      <xdr:colOff>1996440</xdr:colOff>
      <xdr:row>51</xdr:row>
      <xdr:rowOff>7620</xdr:rowOff>
    </xdr:to>
    <xdr:sp macro="" textlink="">
      <xdr:nvSpPr>
        <xdr:cNvPr id="9690" name="Line 38"/>
        <xdr:cNvSpPr>
          <a:spLocks noChangeShapeType="1"/>
        </xdr:cNvSpPr>
      </xdr:nvSpPr>
      <xdr:spPr bwMode="auto">
        <a:xfrm>
          <a:off x="3230880" y="980694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1501140</xdr:colOff>
      <xdr:row>49</xdr:row>
      <xdr:rowOff>7620</xdr:rowOff>
    </xdr:from>
    <xdr:to>
      <xdr:col>1</xdr:col>
      <xdr:colOff>1501140</xdr:colOff>
      <xdr:row>51</xdr:row>
      <xdr:rowOff>7620</xdr:rowOff>
    </xdr:to>
    <xdr:sp macro="" textlink="">
      <xdr:nvSpPr>
        <xdr:cNvPr id="9691" name="Line 39"/>
        <xdr:cNvSpPr>
          <a:spLocks noChangeShapeType="1"/>
        </xdr:cNvSpPr>
      </xdr:nvSpPr>
      <xdr:spPr bwMode="auto">
        <a:xfrm>
          <a:off x="2735580" y="9806940"/>
          <a:ext cx="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91440</xdr:colOff>
      <xdr:row>49</xdr:row>
      <xdr:rowOff>28575</xdr:rowOff>
    </xdr:from>
    <xdr:to>
      <xdr:col>2</xdr:col>
      <xdr:colOff>611401</xdr:colOff>
      <xdr:row>51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3048000" y="8477250"/>
          <a:ext cx="514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K</a:t>
          </a:r>
        </a:p>
        <a:p>
          <a:pPr algn="ctr" rtl="0">
            <a:defRPr sz="1000"/>
          </a:pP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214</a:t>
          </a:r>
        </a:p>
      </xdr:txBody>
    </xdr:sp>
    <xdr:clientData/>
  </xdr:twoCellAnchor>
  <xdr:twoCellAnchor editAs="oneCell">
    <xdr:from>
      <xdr:col>29</xdr:col>
      <xdr:colOff>91440</xdr:colOff>
      <xdr:row>2</xdr:row>
      <xdr:rowOff>9525</xdr:rowOff>
    </xdr:from>
    <xdr:to>
      <xdr:col>30</xdr:col>
      <xdr:colOff>384805</xdr:colOff>
      <xdr:row>2</xdr:row>
      <xdr:rowOff>161925</xdr:rowOff>
    </xdr:to>
    <xdr:sp macro="" textlink="">
      <xdr:nvSpPr>
        <xdr:cNvPr id="1065" name="Text Box 41"/>
        <xdr:cNvSpPr txBox="1">
          <a:spLocks noChangeArrowheads="1"/>
        </xdr:cNvSpPr>
      </xdr:nvSpPr>
      <xdr:spPr bwMode="auto">
        <a:xfrm>
          <a:off x="12125325" y="561975"/>
          <a:ext cx="1114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BUDGET USE ONLY</a:t>
          </a:r>
        </a:p>
      </xdr:txBody>
    </xdr:sp>
    <xdr:clientData/>
  </xdr:twoCellAnchor>
  <xdr:twoCellAnchor editAs="oneCell">
    <xdr:from>
      <xdr:col>29</xdr:col>
      <xdr:colOff>9525</xdr:colOff>
      <xdr:row>2</xdr:row>
      <xdr:rowOff>188595</xdr:rowOff>
    </xdr:from>
    <xdr:to>
      <xdr:col>30</xdr:col>
      <xdr:colOff>439942</xdr:colOff>
      <xdr:row>6</xdr:row>
      <xdr:rowOff>168307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12049125" y="733425"/>
          <a:ext cx="12477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Narrow"/>
            </a:rPr>
            <a:t>DDP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Narrow"/>
            </a:rPr>
            <a:t>Board Authority</a:t>
          </a:r>
        </a:p>
        <a:p>
          <a:pPr algn="l" rtl="0">
            <a:defRPr sz="1000"/>
          </a:pPr>
          <a:endParaRPr lang="en-US" sz="200" b="0" i="0" strike="noStrike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Narrow"/>
            </a:rPr>
            <a:t>Income No.</a:t>
          </a:r>
          <a:endParaRPr lang="en-US" sz="100" b="0" i="0" strike="noStrike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en-US" sz="100" b="0" i="0" strike="noStrike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Narrow"/>
            </a:rPr>
            <a:t>Grant No.</a:t>
          </a:r>
        </a:p>
        <a:p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 Narrow"/>
            </a:rPr>
            <a:t>Rev Source</a:t>
          </a:r>
        </a:p>
      </xdr:txBody>
    </xdr:sp>
    <xdr:clientData/>
  </xdr:twoCellAnchor>
  <xdr:twoCellAnchor>
    <xdr:from>
      <xdr:col>29</xdr:col>
      <xdr:colOff>0</xdr:colOff>
      <xdr:row>2</xdr:row>
      <xdr:rowOff>160020</xdr:rowOff>
    </xdr:from>
    <xdr:to>
      <xdr:col>31</xdr:col>
      <xdr:colOff>0</xdr:colOff>
      <xdr:row>2</xdr:row>
      <xdr:rowOff>160020</xdr:rowOff>
    </xdr:to>
    <xdr:sp macro="" textlink="">
      <xdr:nvSpPr>
        <xdr:cNvPr id="9695" name="Line 43"/>
        <xdr:cNvSpPr>
          <a:spLocks noChangeShapeType="1"/>
        </xdr:cNvSpPr>
      </xdr:nvSpPr>
      <xdr:spPr bwMode="auto">
        <a:xfrm>
          <a:off x="18699480" y="510540"/>
          <a:ext cx="1440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68580</xdr:rowOff>
    </xdr:from>
    <xdr:to>
      <xdr:col>31</xdr:col>
      <xdr:colOff>0</xdr:colOff>
      <xdr:row>5</xdr:row>
      <xdr:rowOff>68580</xdr:rowOff>
    </xdr:to>
    <xdr:sp macro="" textlink="">
      <xdr:nvSpPr>
        <xdr:cNvPr id="9696" name="Line 45"/>
        <xdr:cNvSpPr>
          <a:spLocks noChangeShapeType="1"/>
        </xdr:cNvSpPr>
      </xdr:nvSpPr>
      <xdr:spPr bwMode="auto">
        <a:xfrm flipV="1">
          <a:off x="18699480" y="1196340"/>
          <a:ext cx="1440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5</xdr:row>
      <xdr:rowOff>289560</xdr:rowOff>
    </xdr:from>
    <xdr:to>
      <xdr:col>31</xdr:col>
      <xdr:colOff>0</xdr:colOff>
      <xdr:row>5</xdr:row>
      <xdr:rowOff>289560</xdr:rowOff>
    </xdr:to>
    <xdr:sp macro="" textlink="">
      <xdr:nvSpPr>
        <xdr:cNvPr id="9697" name="Line 46"/>
        <xdr:cNvSpPr>
          <a:spLocks noChangeShapeType="1"/>
        </xdr:cNvSpPr>
      </xdr:nvSpPr>
      <xdr:spPr bwMode="auto">
        <a:xfrm>
          <a:off x="18699480" y="1325880"/>
          <a:ext cx="14401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91440</xdr:colOff>
      <xdr:row>0</xdr:row>
      <xdr:rowOff>9525</xdr:rowOff>
    </xdr:from>
    <xdr:to>
      <xdr:col>30</xdr:col>
      <xdr:colOff>478096</xdr:colOff>
      <xdr:row>0</xdr:row>
      <xdr:rowOff>161925</xdr:rowOff>
    </xdr:to>
    <xdr:sp macro="" textlink="">
      <xdr:nvSpPr>
        <xdr:cNvPr id="12" name="Text Box 41"/>
        <xdr:cNvSpPr txBox="1">
          <a:spLocks noChangeArrowheads="1"/>
        </xdr:cNvSpPr>
      </xdr:nvSpPr>
      <xdr:spPr bwMode="auto">
        <a:xfrm>
          <a:off x="15478125" y="561975"/>
          <a:ext cx="11144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800" b="1" i="0" strike="noStrike">
              <a:solidFill>
                <a:srgbClr val="000000"/>
              </a:solidFill>
              <a:latin typeface="Arial"/>
              <a:cs typeface="Arial"/>
            </a:rPr>
            <a:t>BUDGET USE ONLY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47</xdr:row>
      <xdr:rowOff>68580</xdr:rowOff>
    </xdr:from>
    <xdr:to>
      <xdr:col>12</xdr:col>
      <xdr:colOff>883920</xdr:colOff>
      <xdr:row>50</xdr:row>
      <xdr:rowOff>144780</xdr:rowOff>
    </xdr:to>
    <xdr:sp macro="" textlink="">
      <xdr:nvSpPr>
        <xdr:cNvPr id="3868" name="Rectangle 2"/>
        <xdr:cNvSpPr>
          <a:spLocks noChangeArrowheads="1"/>
        </xdr:cNvSpPr>
      </xdr:nvSpPr>
      <xdr:spPr bwMode="auto">
        <a:xfrm>
          <a:off x="7620" y="9738360"/>
          <a:ext cx="13037820" cy="5562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48</xdr:row>
      <xdr:rowOff>28575</xdr:rowOff>
    </xdr:from>
    <xdr:to>
      <xdr:col>13</xdr:col>
      <xdr:colOff>817503</xdr:colOff>
      <xdr:row>51</xdr:row>
      <xdr:rowOff>22330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9544050" y="7934325"/>
          <a:ext cx="800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TOTAL BUDGET</a:t>
          </a:r>
        </a:p>
      </xdr:txBody>
    </xdr:sp>
    <xdr:clientData/>
  </xdr:twoCellAnchor>
  <xdr:twoCellAnchor editAs="oneCell">
    <xdr:from>
      <xdr:col>13</xdr:col>
      <xdr:colOff>573405</xdr:colOff>
      <xdr:row>49</xdr:row>
      <xdr:rowOff>76200</xdr:rowOff>
    </xdr:from>
    <xdr:to>
      <xdr:col>14</xdr:col>
      <xdr:colOff>108525</xdr:colOff>
      <xdr:row>51</xdr:row>
      <xdr:rowOff>189877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0106025" y="80486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rial"/>
              <a:cs typeface="Arial"/>
            </a:rPr>
            <a:t>$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book.lausd.net/Documents%20and%20Settings/cheryl.simpson/Desktop/Budget%20Projection%20Preliminary_2_25_1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book.lausd.net/Documents%20and%20Settings/Victoria.Reyes/Local%20Settings/Temporary%20Internet%20Files/OLK6C/school%20calend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book.lausd.net/Documents%20and%20Settings/Victoria.Reyes/My%20Documents/School%20Fiscal%20Services/Attendance%20and%20Enrollment/icb5697d_AsOf127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Pupil School"/>
      <sheetName val="E-Cast"/>
      <sheetName val="2010-11 School List"/>
      <sheetName val="Reconciliation of Schools"/>
      <sheetName val="Pivot-Total Enrollment"/>
      <sheetName val="Total by Grade Level (Final)"/>
      <sheetName val="09-10 Norm Day Enroll"/>
      <sheetName val="List of Schools with SchlType"/>
    </sheetNames>
    <sheetDataSet>
      <sheetData sheetId="0"/>
      <sheetData sheetId="1">
        <row r="1">
          <cell r="A1" t="str">
            <v>LOCN</v>
          </cell>
          <cell r="B1" t="str">
            <v>2010 School List</v>
          </cell>
          <cell r="C1" t="str">
            <v>TYPE</v>
          </cell>
          <cell r="D1" t="str">
            <v>SCHNAME</v>
          </cell>
        </row>
        <row r="2">
          <cell r="A2">
            <v>2014</v>
          </cell>
          <cell r="B2">
            <v>2014</v>
          </cell>
          <cell r="C2" t="str">
            <v>E</v>
          </cell>
          <cell r="D2" t="str">
            <v>ALBION EL</v>
          </cell>
        </row>
        <row r="3">
          <cell r="A3">
            <v>2027</v>
          </cell>
          <cell r="B3">
            <v>2027</v>
          </cell>
          <cell r="C3" t="str">
            <v>E</v>
          </cell>
          <cell r="D3" t="str">
            <v>ALDAMA EL</v>
          </cell>
        </row>
        <row r="4">
          <cell r="A4">
            <v>2041</v>
          </cell>
          <cell r="B4">
            <v>2041</v>
          </cell>
          <cell r="C4" t="str">
            <v>E</v>
          </cell>
          <cell r="D4" t="str">
            <v>ALEXANDRIA EL</v>
          </cell>
        </row>
        <row r="5">
          <cell r="A5">
            <v>2042</v>
          </cell>
          <cell r="B5">
            <v>2042</v>
          </cell>
          <cell r="C5" t="str">
            <v>E</v>
          </cell>
          <cell r="D5" t="str">
            <v>HARVARD EL</v>
          </cell>
        </row>
        <row r="6">
          <cell r="A6">
            <v>2068</v>
          </cell>
          <cell r="B6">
            <v>2068</v>
          </cell>
          <cell r="C6" t="str">
            <v>E</v>
          </cell>
          <cell r="D6" t="str">
            <v>ALLESANDRO EL</v>
          </cell>
        </row>
        <row r="7">
          <cell r="A7">
            <v>2082</v>
          </cell>
          <cell r="B7">
            <v>2082</v>
          </cell>
          <cell r="C7" t="str">
            <v>E</v>
          </cell>
          <cell r="D7" t="str">
            <v>ALTA LOMA EL</v>
          </cell>
        </row>
        <row r="8">
          <cell r="A8">
            <v>2089</v>
          </cell>
          <cell r="B8">
            <v>2089</v>
          </cell>
          <cell r="C8" t="str">
            <v>E</v>
          </cell>
          <cell r="D8" t="str">
            <v>AMBLER EL</v>
          </cell>
        </row>
        <row r="9">
          <cell r="A9">
            <v>2096</v>
          </cell>
          <cell r="B9">
            <v>2096</v>
          </cell>
          <cell r="C9" t="str">
            <v>E</v>
          </cell>
          <cell r="D9" t="str">
            <v>AMESTOY EL</v>
          </cell>
        </row>
        <row r="10">
          <cell r="A10">
            <v>2110</v>
          </cell>
          <cell r="B10">
            <v>2110</v>
          </cell>
          <cell r="C10" t="str">
            <v>E</v>
          </cell>
          <cell r="D10" t="str">
            <v>ANATOLA EL</v>
          </cell>
        </row>
        <row r="11">
          <cell r="A11">
            <v>2117</v>
          </cell>
          <cell r="B11">
            <v>2117</v>
          </cell>
          <cell r="C11" t="str">
            <v>E</v>
          </cell>
          <cell r="D11" t="str">
            <v>ANDASOL EL</v>
          </cell>
        </row>
        <row r="12">
          <cell r="A12">
            <v>2123</v>
          </cell>
          <cell r="B12">
            <v>2123</v>
          </cell>
          <cell r="C12" t="str">
            <v>E</v>
          </cell>
          <cell r="D12" t="str">
            <v>ANGELES MESA EL</v>
          </cell>
        </row>
        <row r="13">
          <cell r="A13">
            <v>2137</v>
          </cell>
          <cell r="B13">
            <v>2137</v>
          </cell>
          <cell r="C13" t="str">
            <v>E</v>
          </cell>
          <cell r="D13" t="str">
            <v>ANN EL</v>
          </cell>
        </row>
        <row r="14">
          <cell r="A14">
            <v>2146</v>
          </cell>
          <cell r="B14">
            <v>2146</v>
          </cell>
          <cell r="C14" t="str">
            <v>E</v>
          </cell>
          <cell r="D14" t="str">
            <v>ANNALEE EL</v>
          </cell>
        </row>
        <row r="15">
          <cell r="A15">
            <v>2151</v>
          </cell>
          <cell r="B15">
            <v>2151</v>
          </cell>
          <cell r="C15" t="str">
            <v>E</v>
          </cell>
          <cell r="D15" t="str">
            <v>ANNANDALE EL</v>
          </cell>
        </row>
        <row r="16">
          <cell r="A16">
            <v>2164</v>
          </cell>
          <cell r="B16">
            <v>2164</v>
          </cell>
          <cell r="C16" t="str">
            <v>E</v>
          </cell>
          <cell r="D16" t="str">
            <v>APPERSON EL</v>
          </cell>
        </row>
        <row r="17">
          <cell r="A17">
            <v>2178</v>
          </cell>
          <cell r="B17">
            <v>2178</v>
          </cell>
          <cell r="C17" t="str">
            <v>E</v>
          </cell>
          <cell r="D17" t="str">
            <v>ARAGON EL</v>
          </cell>
        </row>
        <row r="18">
          <cell r="A18">
            <v>2192</v>
          </cell>
          <cell r="B18">
            <v>2192</v>
          </cell>
          <cell r="C18" t="str">
            <v>E</v>
          </cell>
          <cell r="D18" t="str">
            <v>ARLINGTON HTS EL</v>
          </cell>
        </row>
        <row r="19">
          <cell r="A19">
            <v>2205</v>
          </cell>
          <cell r="B19">
            <v>2205</v>
          </cell>
          <cell r="C19" t="str">
            <v>E</v>
          </cell>
          <cell r="D19" t="str">
            <v>ARMINTA EL</v>
          </cell>
        </row>
        <row r="20">
          <cell r="A20">
            <v>2219</v>
          </cell>
          <cell r="B20">
            <v>2219</v>
          </cell>
          <cell r="C20" t="str">
            <v>E</v>
          </cell>
          <cell r="D20" t="str">
            <v>ASCOT EL</v>
          </cell>
        </row>
        <row r="21">
          <cell r="A21">
            <v>2233</v>
          </cell>
          <cell r="B21">
            <v>2233</v>
          </cell>
          <cell r="C21" t="str">
            <v>E</v>
          </cell>
          <cell r="D21" t="str">
            <v>ATWATER EL</v>
          </cell>
        </row>
        <row r="22">
          <cell r="A22">
            <v>2247</v>
          </cell>
          <cell r="B22">
            <v>2247</v>
          </cell>
          <cell r="C22" t="str">
            <v>E</v>
          </cell>
          <cell r="D22" t="str">
            <v>AVALON GARDENS EL</v>
          </cell>
        </row>
        <row r="23">
          <cell r="A23">
            <v>2274</v>
          </cell>
          <cell r="B23">
            <v>2274</v>
          </cell>
          <cell r="C23" t="str">
            <v>E</v>
          </cell>
          <cell r="D23" t="str">
            <v>BALDWIN HILLS EL</v>
          </cell>
        </row>
        <row r="24">
          <cell r="A24">
            <v>2288</v>
          </cell>
          <cell r="B24">
            <v>2288</v>
          </cell>
          <cell r="C24" t="str">
            <v>E</v>
          </cell>
          <cell r="D24" t="str">
            <v>BANDINI EL</v>
          </cell>
        </row>
        <row r="25">
          <cell r="A25">
            <v>2301</v>
          </cell>
          <cell r="B25">
            <v>2301</v>
          </cell>
          <cell r="C25" t="str">
            <v>E</v>
          </cell>
          <cell r="D25" t="str">
            <v>ISLAND EL</v>
          </cell>
        </row>
        <row r="26">
          <cell r="A26">
            <v>2315</v>
          </cell>
          <cell r="B26">
            <v>2315</v>
          </cell>
          <cell r="C26" t="str">
            <v>E</v>
          </cell>
          <cell r="D26" t="str">
            <v>BARTON HILL EL</v>
          </cell>
        </row>
        <row r="27">
          <cell r="A27">
            <v>2323</v>
          </cell>
          <cell r="B27">
            <v>2323</v>
          </cell>
          <cell r="C27" t="str">
            <v>E</v>
          </cell>
          <cell r="D27" t="str">
            <v>BASSETT EL</v>
          </cell>
        </row>
        <row r="28">
          <cell r="A28">
            <v>2329</v>
          </cell>
          <cell r="B28">
            <v>2329</v>
          </cell>
          <cell r="C28" t="str">
            <v>E</v>
          </cell>
          <cell r="D28" t="str">
            <v>BEACHY EL</v>
          </cell>
        </row>
        <row r="29">
          <cell r="A29">
            <v>2335</v>
          </cell>
          <cell r="B29">
            <v>2335</v>
          </cell>
          <cell r="C29" t="str">
            <v>E</v>
          </cell>
          <cell r="D29" t="str">
            <v>BECKFORD EL</v>
          </cell>
        </row>
        <row r="30">
          <cell r="A30">
            <v>2342</v>
          </cell>
          <cell r="B30">
            <v>2342</v>
          </cell>
          <cell r="C30" t="str">
            <v>E</v>
          </cell>
          <cell r="D30" t="str">
            <v>BEETHOVEN EL</v>
          </cell>
        </row>
        <row r="31">
          <cell r="A31">
            <v>2369</v>
          </cell>
          <cell r="B31">
            <v>2369</v>
          </cell>
          <cell r="C31" t="str">
            <v>E</v>
          </cell>
          <cell r="D31" t="str">
            <v>AMBASSDR SCH GLBL ED</v>
          </cell>
        </row>
        <row r="32">
          <cell r="A32">
            <v>2372</v>
          </cell>
          <cell r="B32">
            <v>2372</v>
          </cell>
          <cell r="C32" t="str">
            <v>EJ</v>
          </cell>
          <cell r="D32" t="str">
            <v>OCHOA LC</v>
          </cell>
        </row>
        <row r="33">
          <cell r="A33">
            <v>2375</v>
          </cell>
          <cell r="B33">
            <v>2375</v>
          </cell>
          <cell r="C33" t="str">
            <v>E</v>
          </cell>
          <cell r="D33" t="str">
            <v>HUGHES EL</v>
          </cell>
        </row>
        <row r="34">
          <cell r="A34">
            <v>2378</v>
          </cell>
          <cell r="B34">
            <v>2378</v>
          </cell>
          <cell r="C34" t="str">
            <v>E</v>
          </cell>
          <cell r="D34" t="str">
            <v>NUEVA VISTA EL</v>
          </cell>
        </row>
        <row r="35">
          <cell r="A35">
            <v>2379</v>
          </cell>
          <cell r="B35">
            <v>2379</v>
          </cell>
          <cell r="C35" t="str">
            <v>EP</v>
          </cell>
          <cell r="D35" t="str">
            <v>BELLEVUE PRIMARY</v>
          </cell>
        </row>
        <row r="36">
          <cell r="A36">
            <v>2381</v>
          </cell>
          <cell r="B36">
            <v>2381</v>
          </cell>
          <cell r="C36" t="str">
            <v>E</v>
          </cell>
          <cell r="D36" t="str">
            <v>MAYWOOD EL</v>
          </cell>
        </row>
        <row r="37">
          <cell r="A37">
            <v>2383</v>
          </cell>
          <cell r="B37">
            <v>2383</v>
          </cell>
          <cell r="C37" t="str">
            <v>E</v>
          </cell>
          <cell r="D37" t="str">
            <v>ESPERANZA EL</v>
          </cell>
        </row>
        <row r="38">
          <cell r="A38">
            <v>2384</v>
          </cell>
          <cell r="B38">
            <v>2384</v>
          </cell>
          <cell r="C38" t="str">
            <v>E</v>
          </cell>
          <cell r="D38" t="str">
            <v>POLITI EL</v>
          </cell>
        </row>
        <row r="39">
          <cell r="A39">
            <v>2385</v>
          </cell>
          <cell r="B39">
            <v>2385</v>
          </cell>
          <cell r="C39" t="str">
            <v>E</v>
          </cell>
          <cell r="D39" t="str">
            <v>GRATTS EL</v>
          </cell>
        </row>
        <row r="40">
          <cell r="A40">
            <v>2386</v>
          </cell>
          <cell r="B40">
            <v>2386</v>
          </cell>
          <cell r="C40" t="str">
            <v>E</v>
          </cell>
          <cell r="D40" t="str">
            <v>DEL OLMO EL</v>
          </cell>
        </row>
        <row r="41">
          <cell r="A41">
            <v>2390</v>
          </cell>
          <cell r="B41" t="e">
            <v>#N/A</v>
          </cell>
          <cell r="C41" t="str">
            <v>EP</v>
          </cell>
          <cell r="D41" t="str">
            <v>GRATTS NEW PC</v>
          </cell>
        </row>
        <row r="42">
          <cell r="A42">
            <v>2391</v>
          </cell>
          <cell r="B42">
            <v>2391</v>
          </cell>
          <cell r="C42" t="str">
            <v>E</v>
          </cell>
          <cell r="D42" t="str">
            <v>HUNTINGTON PARK EL</v>
          </cell>
        </row>
        <row r="43">
          <cell r="A43">
            <v>2392</v>
          </cell>
          <cell r="B43">
            <v>2392</v>
          </cell>
          <cell r="C43" t="str">
            <v>EP</v>
          </cell>
          <cell r="D43" t="str">
            <v>OLYMPIC PC</v>
          </cell>
        </row>
        <row r="44">
          <cell r="A44">
            <v>2393</v>
          </cell>
          <cell r="B44">
            <v>2393</v>
          </cell>
          <cell r="C44" t="str">
            <v>EP</v>
          </cell>
          <cell r="D44" t="str">
            <v>LAKE ST PRIMARY</v>
          </cell>
        </row>
        <row r="45">
          <cell r="A45">
            <v>2397</v>
          </cell>
          <cell r="B45">
            <v>2397</v>
          </cell>
          <cell r="C45" t="str">
            <v>E</v>
          </cell>
          <cell r="D45" t="str">
            <v>BELVEDERE EL</v>
          </cell>
        </row>
        <row r="46">
          <cell r="A46">
            <v>2438</v>
          </cell>
          <cell r="B46">
            <v>2438</v>
          </cell>
          <cell r="C46" t="str">
            <v>E</v>
          </cell>
          <cell r="D46" t="str">
            <v>BERTRAND EL</v>
          </cell>
        </row>
        <row r="47">
          <cell r="A47">
            <v>2470</v>
          </cell>
          <cell r="B47">
            <v>2470</v>
          </cell>
          <cell r="C47" t="str">
            <v>E</v>
          </cell>
          <cell r="D47" t="str">
            <v>BLYTHE EL</v>
          </cell>
        </row>
        <row r="48">
          <cell r="A48">
            <v>2473</v>
          </cell>
          <cell r="B48">
            <v>2473</v>
          </cell>
          <cell r="C48" t="str">
            <v>E</v>
          </cell>
          <cell r="D48" t="str">
            <v>BONITA EL</v>
          </cell>
        </row>
        <row r="49">
          <cell r="A49">
            <v>2479</v>
          </cell>
          <cell r="B49">
            <v>2479</v>
          </cell>
          <cell r="C49" t="str">
            <v>E</v>
          </cell>
          <cell r="D49" t="str">
            <v>BRADDOCK DRIVE EL</v>
          </cell>
        </row>
        <row r="50">
          <cell r="A50">
            <v>2486</v>
          </cell>
          <cell r="B50">
            <v>2486</v>
          </cell>
          <cell r="C50" t="str">
            <v>E</v>
          </cell>
          <cell r="D50" t="str">
            <v>BRAINARD EL</v>
          </cell>
        </row>
        <row r="51">
          <cell r="A51">
            <v>2493</v>
          </cell>
          <cell r="B51">
            <v>2493</v>
          </cell>
          <cell r="C51" t="str">
            <v>E</v>
          </cell>
          <cell r="D51" t="str">
            <v>BREED EL</v>
          </cell>
        </row>
        <row r="52">
          <cell r="A52">
            <v>2521</v>
          </cell>
          <cell r="B52">
            <v>2521</v>
          </cell>
          <cell r="C52" t="str">
            <v>E</v>
          </cell>
          <cell r="D52" t="str">
            <v>BRIDGE EL</v>
          </cell>
        </row>
        <row r="53">
          <cell r="A53">
            <v>2527</v>
          </cell>
          <cell r="B53">
            <v>2527</v>
          </cell>
          <cell r="C53" t="str">
            <v>E</v>
          </cell>
          <cell r="D53" t="str">
            <v>BROAD AVE EL</v>
          </cell>
        </row>
        <row r="54">
          <cell r="A54">
            <v>2530</v>
          </cell>
          <cell r="B54">
            <v>2530</v>
          </cell>
          <cell r="C54" t="str">
            <v>E</v>
          </cell>
          <cell r="D54" t="str">
            <v>BROADACRES EL</v>
          </cell>
        </row>
        <row r="55">
          <cell r="A55">
            <v>2534</v>
          </cell>
          <cell r="B55">
            <v>2534</v>
          </cell>
          <cell r="C55" t="str">
            <v>E</v>
          </cell>
          <cell r="D55" t="str">
            <v>BROADWAY EL</v>
          </cell>
        </row>
        <row r="56">
          <cell r="A56">
            <v>2542</v>
          </cell>
          <cell r="B56">
            <v>2542</v>
          </cell>
          <cell r="C56" t="str">
            <v>E</v>
          </cell>
          <cell r="D56" t="str">
            <v>WHITE EL</v>
          </cell>
        </row>
        <row r="57">
          <cell r="A57">
            <v>2543</v>
          </cell>
          <cell r="B57">
            <v>2543</v>
          </cell>
          <cell r="C57" t="str">
            <v>EP</v>
          </cell>
          <cell r="D57" t="str">
            <v>LAFAYETTE PARK PC</v>
          </cell>
        </row>
        <row r="58">
          <cell r="A58">
            <v>2544</v>
          </cell>
          <cell r="B58">
            <v>2544</v>
          </cell>
          <cell r="C58" t="str">
            <v>EP</v>
          </cell>
          <cell r="D58" t="str">
            <v>MACARTHUR PARK PC</v>
          </cell>
        </row>
        <row r="59">
          <cell r="A59">
            <v>2548</v>
          </cell>
          <cell r="B59">
            <v>2548</v>
          </cell>
          <cell r="C59" t="str">
            <v>E</v>
          </cell>
          <cell r="D59" t="str">
            <v>BROCKTON EL</v>
          </cell>
        </row>
        <row r="60">
          <cell r="A60">
            <v>2562</v>
          </cell>
          <cell r="B60">
            <v>2562</v>
          </cell>
          <cell r="C60" t="str">
            <v>E</v>
          </cell>
          <cell r="D60" t="str">
            <v>BROOKLYN AVE EL</v>
          </cell>
        </row>
        <row r="61">
          <cell r="A61">
            <v>2589</v>
          </cell>
          <cell r="B61">
            <v>2589</v>
          </cell>
          <cell r="C61" t="str">
            <v>E</v>
          </cell>
          <cell r="D61" t="str">
            <v>BRYSON EL</v>
          </cell>
        </row>
        <row r="62">
          <cell r="A62">
            <v>2603</v>
          </cell>
          <cell r="B62">
            <v>2603</v>
          </cell>
          <cell r="C62" t="str">
            <v>E</v>
          </cell>
          <cell r="D62" t="str">
            <v>BUCHANAN EL</v>
          </cell>
        </row>
        <row r="63">
          <cell r="A63">
            <v>2616</v>
          </cell>
          <cell r="B63">
            <v>2616</v>
          </cell>
          <cell r="C63" t="str">
            <v>E</v>
          </cell>
          <cell r="D63" t="str">
            <v>BUDLONG EL</v>
          </cell>
        </row>
        <row r="64">
          <cell r="A64">
            <v>2619</v>
          </cell>
          <cell r="B64">
            <v>2619</v>
          </cell>
          <cell r="C64" t="str">
            <v>E</v>
          </cell>
          <cell r="D64" t="str">
            <v>WILSHIRE PARK EL</v>
          </cell>
        </row>
        <row r="65">
          <cell r="A65">
            <v>2630</v>
          </cell>
          <cell r="B65">
            <v>2630</v>
          </cell>
          <cell r="C65" t="str">
            <v>E</v>
          </cell>
          <cell r="D65" t="str">
            <v>BURBANK EL</v>
          </cell>
        </row>
        <row r="66">
          <cell r="A66">
            <v>2644</v>
          </cell>
          <cell r="B66">
            <v>2644</v>
          </cell>
          <cell r="C66" t="str">
            <v>E</v>
          </cell>
          <cell r="D66" t="str">
            <v>SATURN EL</v>
          </cell>
        </row>
        <row r="67">
          <cell r="A67">
            <v>2658</v>
          </cell>
          <cell r="B67">
            <v>2658</v>
          </cell>
          <cell r="C67" t="str">
            <v>E</v>
          </cell>
          <cell r="D67" t="str">
            <v>BURTON EL</v>
          </cell>
        </row>
        <row r="68">
          <cell r="A68">
            <v>2671</v>
          </cell>
          <cell r="B68">
            <v>2671</v>
          </cell>
          <cell r="C68" t="str">
            <v>E</v>
          </cell>
          <cell r="D68" t="str">
            <v>BUSHNELL WAY EL</v>
          </cell>
        </row>
        <row r="69">
          <cell r="A69">
            <v>2685</v>
          </cell>
          <cell r="B69">
            <v>2685</v>
          </cell>
          <cell r="C69" t="str">
            <v>E</v>
          </cell>
          <cell r="D69" t="str">
            <v>CABRILLO EL</v>
          </cell>
        </row>
        <row r="70">
          <cell r="A70">
            <v>2699</v>
          </cell>
          <cell r="B70">
            <v>2699</v>
          </cell>
          <cell r="C70" t="str">
            <v>E</v>
          </cell>
          <cell r="D70" t="str">
            <v>CAHUENGA EL</v>
          </cell>
        </row>
        <row r="71">
          <cell r="A71">
            <v>2701</v>
          </cell>
          <cell r="B71">
            <v>2701</v>
          </cell>
          <cell r="C71" t="str">
            <v>E</v>
          </cell>
          <cell r="D71" t="str">
            <v>KIM EL</v>
          </cell>
        </row>
        <row r="72">
          <cell r="A72">
            <v>2704</v>
          </cell>
          <cell r="B72">
            <v>2704</v>
          </cell>
          <cell r="C72" t="str">
            <v>E</v>
          </cell>
          <cell r="D72" t="str">
            <v>CALABASH EL</v>
          </cell>
        </row>
        <row r="73">
          <cell r="A73">
            <v>2706</v>
          </cell>
          <cell r="B73">
            <v>2706</v>
          </cell>
          <cell r="C73" t="str">
            <v>E</v>
          </cell>
          <cell r="D73" t="str">
            <v>CALAHAN EL</v>
          </cell>
        </row>
        <row r="74">
          <cell r="A74">
            <v>2712</v>
          </cell>
          <cell r="B74">
            <v>2712</v>
          </cell>
          <cell r="C74" t="str">
            <v>E</v>
          </cell>
          <cell r="D74" t="str">
            <v>CALVERT EL</v>
          </cell>
        </row>
        <row r="75">
          <cell r="A75">
            <v>2726</v>
          </cell>
          <cell r="B75">
            <v>2726</v>
          </cell>
          <cell r="C75" t="str">
            <v>E</v>
          </cell>
          <cell r="D75" t="str">
            <v>CAMELLIA EL</v>
          </cell>
        </row>
        <row r="76">
          <cell r="A76">
            <v>2740</v>
          </cell>
          <cell r="B76">
            <v>2740</v>
          </cell>
          <cell r="C76" t="str">
            <v>E</v>
          </cell>
          <cell r="D76" t="str">
            <v>CANFIELD EL</v>
          </cell>
        </row>
        <row r="77">
          <cell r="A77">
            <v>2753</v>
          </cell>
          <cell r="B77">
            <v>2753</v>
          </cell>
          <cell r="C77" t="str">
            <v>E</v>
          </cell>
          <cell r="D77" t="str">
            <v>CANOGA PARK EL</v>
          </cell>
        </row>
        <row r="78">
          <cell r="A78">
            <v>2767</v>
          </cell>
          <cell r="B78">
            <v>2767</v>
          </cell>
          <cell r="C78" t="str">
            <v>E</v>
          </cell>
          <cell r="D78" t="str">
            <v>CANTARA EL</v>
          </cell>
        </row>
        <row r="79">
          <cell r="A79">
            <v>2781</v>
          </cell>
          <cell r="B79">
            <v>2781</v>
          </cell>
          <cell r="C79" t="str">
            <v>E</v>
          </cell>
          <cell r="D79" t="str">
            <v>CANTERBURY EL</v>
          </cell>
        </row>
        <row r="80">
          <cell r="A80">
            <v>2795</v>
          </cell>
          <cell r="B80">
            <v>2795</v>
          </cell>
          <cell r="C80" t="str">
            <v>E</v>
          </cell>
          <cell r="D80" t="str">
            <v>CANYON EL</v>
          </cell>
        </row>
        <row r="81">
          <cell r="A81">
            <v>2802</v>
          </cell>
          <cell r="B81">
            <v>2802</v>
          </cell>
          <cell r="C81" t="str">
            <v>E</v>
          </cell>
          <cell r="D81" t="str">
            <v>CAPISTRANO EL</v>
          </cell>
        </row>
        <row r="82">
          <cell r="A82">
            <v>2815</v>
          </cell>
          <cell r="B82">
            <v>2815</v>
          </cell>
          <cell r="C82" t="str">
            <v>EJ</v>
          </cell>
          <cell r="D82" t="str">
            <v>CAROLDALE LRNG COMM</v>
          </cell>
        </row>
        <row r="83">
          <cell r="A83">
            <v>2822</v>
          </cell>
          <cell r="B83">
            <v>2822</v>
          </cell>
          <cell r="C83" t="str">
            <v>E</v>
          </cell>
          <cell r="D83" t="str">
            <v>CARPENTER EL</v>
          </cell>
        </row>
        <row r="84">
          <cell r="A84">
            <v>2836</v>
          </cell>
          <cell r="B84">
            <v>2836</v>
          </cell>
          <cell r="C84" t="str">
            <v>E</v>
          </cell>
          <cell r="D84" t="str">
            <v>CARSON EL</v>
          </cell>
        </row>
        <row r="85">
          <cell r="A85">
            <v>2849</v>
          </cell>
          <cell r="B85">
            <v>2849</v>
          </cell>
          <cell r="C85" t="str">
            <v>E</v>
          </cell>
          <cell r="D85" t="str">
            <v>CARTHAY CENTER EL</v>
          </cell>
        </row>
        <row r="86">
          <cell r="A86">
            <v>2863</v>
          </cell>
          <cell r="B86">
            <v>2863</v>
          </cell>
          <cell r="C86" t="str">
            <v>E</v>
          </cell>
          <cell r="D86" t="str">
            <v>CASTELAR EL</v>
          </cell>
        </row>
        <row r="87">
          <cell r="A87">
            <v>2877</v>
          </cell>
          <cell r="B87">
            <v>2877</v>
          </cell>
          <cell r="C87" t="str">
            <v>E</v>
          </cell>
          <cell r="D87" t="str">
            <v>CASTLE HTS EL</v>
          </cell>
        </row>
        <row r="88">
          <cell r="A88">
            <v>2881</v>
          </cell>
          <cell r="B88">
            <v>2881</v>
          </cell>
          <cell r="C88" t="str">
            <v>E</v>
          </cell>
          <cell r="D88" t="str">
            <v>CASTLEBAY LN EL</v>
          </cell>
        </row>
        <row r="89">
          <cell r="A89">
            <v>2890</v>
          </cell>
          <cell r="B89">
            <v>2890</v>
          </cell>
          <cell r="C89" t="str">
            <v>E</v>
          </cell>
          <cell r="D89" t="str">
            <v>CATSKILL EL</v>
          </cell>
        </row>
        <row r="90">
          <cell r="A90">
            <v>2939</v>
          </cell>
          <cell r="B90">
            <v>2939</v>
          </cell>
          <cell r="C90" t="str">
            <v>E</v>
          </cell>
          <cell r="D90" t="str">
            <v>CENTRAL REGION ES # 13</v>
          </cell>
        </row>
        <row r="91">
          <cell r="A91">
            <v>2941</v>
          </cell>
          <cell r="B91" t="e">
            <v>#N/A</v>
          </cell>
          <cell r="C91" t="str">
            <v>E</v>
          </cell>
          <cell r="D91" t="str">
            <v>CENTRAL REGION ES # 15</v>
          </cell>
        </row>
        <row r="92">
          <cell r="A92">
            <v>2942</v>
          </cell>
          <cell r="B92">
            <v>2942</v>
          </cell>
          <cell r="C92" t="str">
            <v>E</v>
          </cell>
          <cell r="D92" t="str">
            <v>CENTRAL REGION ES # 16</v>
          </cell>
        </row>
        <row r="93">
          <cell r="A93">
            <v>2943</v>
          </cell>
          <cell r="B93">
            <v>2943</v>
          </cell>
          <cell r="C93" t="str">
            <v>E</v>
          </cell>
          <cell r="D93" t="str">
            <v>CENTRAL REGION ES # 17</v>
          </cell>
        </row>
        <row r="94">
          <cell r="A94">
            <v>2944</v>
          </cell>
          <cell r="B94">
            <v>2944</v>
          </cell>
          <cell r="C94" t="str">
            <v>E</v>
          </cell>
          <cell r="D94" t="str">
            <v>CENTRAL REGION ES # 18</v>
          </cell>
        </row>
        <row r="95">
          <cell r="A95">
            <v>2945</v>
          </cell>
          <cell r="B95">
            <v>2945</v>
          </cell>
          <cell r="C95" t="str">
            <v>E</v>
          </cell>
          <cell r="D95" t="str">
            <v>CENTURY PARK EL</v>
          </cell>
        </row>
        <row r="96">
          <cell r="A96">
            <v>2959</v>
          </cell>
          <cell r="B96">
            <v>2959</v>
          </cell>
          <cell r="C96" t="str">
            <v>E</v>
          </cell>
          <cell r="D96" t="str">
            <v>CHANDLER EL</v>
          </cell>
        </row>
        <row r="97">
          <cell r="A97">
            <v>2986</v>
          </cell>
          <cell r="B97">
            <v>2986</v>
          </cell>
          <cell r="C97" t="str">
            <v>E</v>
          </cell>
          <cell r="D97" t="str">
            <v>CHAPMAN EL</v>
          </cell>
        </row>
        <row r="98">
          <cell r="A98">
            <v>3002</v>
          </cell>
          <cell r="B98">
            <v>3002</v>
          </cell>
          <cell r="C98" t="str">
            <v>E</v>
          </cell>
          <cell r="D98" t="str">
            <v>CHARNOCK ROAD EL</v>
          </cell>
        </row>
        <row r="99">
          <cell r="A99">
            <v>3014</v>
          </cell>
          <cell r="B99">
            <v>3014</v>
          </cell>
          <cell r="C99" t="str">
            <v>E</v>
          </cell>
          <cell r="D99" t="str">
            <v>CHASE EL</v>
          </cell>
        </row>
        <row r="100">
          <cell r="A100">
            <v>3027</v>
          </cell>
          <cell r="B100">
            <v>3027</v>
          </cell>
          <cell r="C100" t="str">
            <v>E</v>
          </cell>
          <cell r="D100" t="str">
            <v>CHATSWORTH PARK EL</v>
          </cell>
        </row>
        <row r="101">
          <cell r="A101">
            <v>3041</v>
          </cell>
          <cell r="B101">
            <v>3041</v>
          </cell>
          <cell r="C101" t="str">
            <v>E</v>
          </cell>
          <cell r="D101" t="str">
            <v>CHEREMOYA EL</v>
          </cell>
        </row>
        <row r="102">
          <cell r="A102">
            <v>3068</v>
          </cell>
          <cell r="B102">
            <v>3068</v>
          </cell>
          <cell r="C102" t="str">
            <v>E</v>
          </cell>
          <cell r="D102" t="str">
            <v>CIENEGA EL</v>
          </cell>
        </row>
        <row r="103">
          <cell r="A103">
            <v>3082</v>
          </cell>
          <cell r="B103">
            <v>3082</v>
          </cell>
          <cell r="C103" t="str">
            <v>E</v>
          </cell>
          <cell r="D103" t="str">
            <v>CIMARRON EL</v>
          </cell>
        </row>
        <row r="104">
          <cell r="A104">
            <v>3096</v>
          </cell>
          <cell r="B104">
            <v>3096</v>
          </cell>
          <cell r="C104" t="str">
            <v>E</v>
          </cell>
          <cell r="D104" t="str">
            <v>CITY TERRACE EL</v>
          </cell>
        </row>
        <row r="105">
          <cell r="A105">
            <v>3110</v>
          </cell>
          <cell r="B105">
            <v>3110</v>
          </cell>
          <cell r="C105" t="str">
            <v>E</v>
          </cell>
          <cell r="D105" t="str">
            <v>CLIFFORD EL</v>
          </cell>
        </row>
        <row r="106">
          <cell r="A106">
            <v>3123</v>
          </cell>
          <cell r="B106">
            <v>3123</v>
          </cell>
          <cell r="C106" t="str">
            <v>E</v>
          </cell>
          <cell r="D106" t="str">
            <v>CLOVER EL</v>
          </cell>
        </row>
        <row r="107">
          <cell r="A107">
            <v>3137</v>
          </cell>
          <cell r="B107">
            <v>3137</v>
          </cell>
          <cell r="C107" t="str">
            <v>E</v>
          </cell>
          <cell r="D107" t="str">
            <v>COHASSET EL</v>
          </cell>
        </row>
        <row r="108">
          <cell r="A108">
            <v>3151</v>
          </cell>
          <cell r="B108">
            <v>3151</v>
          </cell>
          <cell r="C108" t="str">
            <v>E</v>
          </cell>
          <cell r="D108" t="str">
            <v>COLDWATER CYN EL</v>
          </cell>
        </row>
        <row r="109">
          <cell r="A109">
            <v>3164</v>
          </cell>
          <cell r="B109">
            <v>3164</v>
          </cell>
          <cell r="C109" t="str">
            <v>E</v>
          </cell>
          <cell r="D109" t="str">
            <v>COLFAX EL</v>
          </cell>
        </row>
        <row r="110">
          <cell r="A110">
            <v>3178</v>
          </cell>
          <cell r="B110">
            <v>3178</v>
          </cell>
          <cell r="C110" t="str">
            <v>E</v>
          </cell>
          <cell r="D110" t="str">
            <v>COLISEUM EL</v>
          </cell>
        </row>
        <row r="111">
          <cell r="A111">
            <v>3192</v>
          </cell>
          <cell r="B111">
            <v>3192</v>
          </cell>
          <cell r="C111" t="str">
            <v>E</v>
          </cell>
          <cell r="D111" t="str">
            <v>COMMONWEALTH EL</v>
          </cell>
        </row>
        <row r="112">
          <cell r="A112">
            <v>3205</v>
          </cell>
          <cell r="B112">
            <v>3205</v>
          </cell>
          <cell r="C112" t="str">
            <v>E</v>
          </cell>
          <cell r="D112" t="str">
            <v>COMPTON EL</v>
          </cell>
        </row>
        <row r="113">
          <cell r="A113">
            <v>3210</v>
          </cell>
          <cell r="B113">
            <v>3210</v>
          </cell>
          <cell r="C113" t="str">
            <v>E</v>
          </cell>
          <cell r="D113" t="str">
            <v>MADISON EL</v>
          </cell>
        </row>
        <row r="114">
          <cell r="A114">
            <v>3219</v>
          </cell>
          <cell r="B114">
            <v>3219</v>
          </cell>
          <cell r="C114" t="str">
            <v>E</v>
          </cell>
          <cell r="D114" t="str">
            <v>CORONA EL</v>
          </cell>
        </row>
        <row r="115">
          <cell r="A115">
            <v>3220</v>
          </cell>
          <cell r="B115">
            <v>3220</v>
          </cell>
          <cell r="C115" t="str">
            <v>EP</v>
          </cell>
          <cell r="D115" t="str">
            <v>ESCUTIA PC</v>
          </cell>
        </row>
        <row r="116">
          <cell r="A116">
            <v>3247</v>
          </cell>
          <cell r="B116">
            <v>3247</v>
          </cell>
          <cell r="C116" t="str">
            <v>E</v>
          </cell>
          <cell r="D116" t="str">
            <v>PLASENCIA EL</v>
          </cell>
        </row>
        <row r="117">
          <cell r="A117">
            <v>3260</v>
          </cell>
          <cell r="B117">
            <v>3260</v>
          </cell>
          <cell r="C117" t="str">
            <v>E</v>
          </cell>
          <cell r="D117" t="str">
            <v>COWAN EL</v>
          </cell>
        </row>
        <row r="118">
          <cell r="A118">
            <v>3302</v>
          </cell>
          <cell r="B118">
            <v>3302</v>
          </cell>
          <cell r="C118" t="str">
            <v>E</v>
          </cell>
          <cell r="D118" t="str">
            <v>CRESTWOOD ST EL</v>
          </cell>
        </row>
        <row r="119">
          <cell r="A119">
            <v>3315</v>
          </cell>
          <cell r="B119">
            <v>3315</v>
          </cell>
          <cell r="C119" t="str">
            <v>E</v>
          </cell>
          <cell r="D119" t="str">
            <v>DENA EL</v>
          </cell>
        </row>
        <row r="120">
          <cell r="A120">
            <v>3329</v>
          </cell>
          <cell r="B120">
            <v>3329</v>
          </cell>
          <cell r="C120" t="str">
            <v>E</v>
          </cell>
          <cell r="D120" t="str">
            <v>DAHLIA HTS EL</v>
          </cell>
        </row>
        <row r="121">
          <cell r="A121">
            <v>3335</v>
          </cell>
          <cell r="B121">
            <v>3335</v>
          </cell>
          <cell r="C121" t="str">
            <v>E</v>
          </cell>
          <cell r="D121" t="str">
            <v>DANUBE EL</v>
          </cell>
        </row>
        <row r="122">
          <cell r="A122">
            <v>3340</v>
          </cell>
          <cell r="B122">
            <v>3340</v>
          </cell>
          <cell r="C122" t="str">
            <v>E</v>
          </cell>
          <cell r="D122" t="str">
            <v>DARBY EL</v>
          </cell>
        </row>
        <row r="123">
          <cell r="A123">
            <v>3356</v>
          </cell>
          <cell r="B123">
            <v>3356</v>
          </cell>
          <cell r="C123" t="str">
            <v>E</v>
          </cell>
          <cell r="D123" t="str">
            <v>DAYTON HEIGHTS EL</v>
          </cell>
        </row>
        <row r="124">
          <cell r="A124">
            <v>3377</v>
          </cell>
          <cell r="B124">
            <v>3377</v>
          </cell>
          <cell r="C124" t="str">
            <v>E</v>
          </cell>
          <cell r="D124" t="str">
            <v>DEARBORN EL</v>
          </cell>
        </row>
        <row r="125">
          <cell r="A125">
            <v>3384</v>
          </cell>
          <cell r="B125">
            <v>3384</v>
          </cell>
          <cell r="C125" t="str">
            <v>E</v>
          </cell>
          <cell r="D125" t="str">
            <v>DEL AMO EL</v>
          </cell>
        </row>
        <row r="126">
          <cell r="A126">
            <v>3397</v>
          </cell>
          <cell r="B126">
            <v>3397</v>
          </cell>
          <cell r="C126" t="str">
            <v>E</v>
          </cell>
          <cell r="D126" t="str">
            <v>DELEVAN DRIVE EL</v>
          </cell>
        </row>
        <row r="127">
          <cell r="A127">
            <v>3425</v>
          </cell>
          <cell r="B127">
            <v>3425</v>
          </cell>
          <cell r="C127" t="str">
            <v>E</v>
          </cell>
          <cell r="D127" t="str">
            <v>DENKER EL</v>
          </cell>
        </row>
        <row r="128">
          <cell r="A128">
            <v>3426</v>
          </cell>
          <cell r="B128">
            <v>3426</v>
          </cell>
          <cell r="C128" t="str">
            <v>EP</v>
          </cell>
          <cell r="D128" t="str">
            <v>GARZA PC</v>
          </cell>
        </row>
        <row r="129">
          <cell r="A129">
            <v>3438</v>
          </cell>
          <cell r="B129">
            <v>3438</v>
          </cell>
          <cell r="C129" t="str">
            <v>E</v>
          </cell>
          <cell r="D129" t="str">
            <v>DIXIE CANYON EL</v>
          </cell>
        </row>
        <row r="130">
          <cell r="A130">
            <v>3452</v>
          </cell>
          <cell r="B130">
            <v>3452</v>
          </cell>
          <cell r="C130" t="str">
            <v>E</v>
          </cell>
          <cell r="D130" t="str">
            <v>DOLORES EL</v>
          </cell>
        </row>
        <row r="131">
          <cell r="A131">
            <v>3466</v>
          </cell>
          <cell r="B131">
            <v>3466</v>
          </cell>
          <cell r="C131" t="str">
            <v>E</v>
          </cell>
          <cell r="D131" t="str">
            <v>DOMINGUEZ EL</v>
          </cell>
        </row>
        <row r="132">
          <cell r="A132">
            <v>3479</v>
          </cell>
          <cell r="B132">
            <v>3479</v>
          </cell>
          <cell r="C132" t="str">
            <v>E</v>
          </cell>
          <cell r="D132" t="str">
            <v>DORRIS PLACE EL</v>
          </cell>
        </row>
        <row r="133">
          <cell r="A133">
            <v>3493</v>
          </cell>
          <cell r="B133">
            <v>3493</v>
          </cell>
          <cell r="C133" t="str">
            <v>E</v>
          </cell>
          <cell r="D133" t="str">
            <v>DYER EL</v>
          </cell>
        </row>
        <row r="134">
          <cell r="A134">
            <v>3507</v>
          </cell>
          <cell r="B134">
            <v>3507</v>
          </cell>
          <cell r="C134" t="str">
            <v>E</v>
          </cell>
          <cell r="D134" t="str">
            <v>EAGLE ROCK EL</v>
          </cell>
        </row>
        <row r="135">
          <cell r="A135">
            <v>3521</v>
          </cell>
          <cell r="B135">
            <v>3521</v>
          </cell>
          <cell r="C135" t="str">
            <v>E</v>
          </cell>
          <cell r="D135" t="str">
            <v>EASTMAN EL</v>
          </cell>
        </row>
        <row r="136">
          <cell r="A136">
            <v>3541</v>
          </cell>
          <cell r="B136">
            <v>3541</v>
          </cell>
          <cell r="C136" t="str">
            <v>E</v>
          </cell>
          <cell r="D136" t="str">
            <v>EL DORADO EL</v>
          </cell>
        </row>
        <row r="137">
          <cell r="A137">
            <v>3545</v>
          </cell>
          <cell r="B137">
            <v>3545</v>
          </cell>
          <cell r="C137" t="str">
            <v>E</v>
          </cell>
          <cell r="D137" t="str">
            <v>EL ORO EL</v>
          </cell>
        </row>
        <row r="138">
          <cell r="A138">
            <v>3548</v>
          </cell>
          <cell r="B138">
            <v>3548</v>
          </cell>
          <cell r="C138" t="str">
            <v>EJ</v>
          </cell>
          <cell r="D138" t="str">
            <v>ELIZABETH LC</v>
          </cell>
        </row>
        <row r="139">
          <cell r="A139">
            <v>3562</v>
          </cell>
          <cell r="B139">
            <v>3562</v>
          </cell>
          <cell r="C139" t="str">
            <v>E</v>
          </cell>
          <cell r="D139" t="str">
            <v>EL SERENO EL</v>
          </cell>
        </row>
        <row r="140">
          <cell r="A140">
            <v>3574</v>
          </cell>
          <cell r="B140">
            <v>3574</v>
          </cell>
          <cell r="C140" t="str">
            <v>E</v>
          </cell>
          <cell r="D140" t="str">
            <v>SENDAK EL</v>
          </cell>
        </row>
        <row r="141">
          <cell r="A141">
            <v>3575</v>
          </cell>
          <cell r="B141">
            <v>3575</v>
          </cell>
          <cell r="C141" t="str">
            <v>E</v>
          </cell>
          <cell r="D141" t="str">
            <v>ELYSIAN HEIGHTS EL</v>
          </cell>
        </row>
        <row r="142">
          <cell r="A142">
            <v>3576</v>
          </cell>
          <cell r="B142">
            <v>3576</v>
          </cell>
          <cell r="C142" t="str">
            <v>E</v>
          </cell>
          <cell r="D142" t="str">
            <v>PARKS LRN CTR</v>
          </cell>
        </row>
        <row r="143">
          <cell r="A143">
            <v>3577</v>
          </cell>
          <cell r="B143">
            <v>3577</v>
          </cell>
          <cell r="C143" t="str">
            <v>EP</v>
          </cell>
          <cell r="D143" t="str">
            <v>BELLINGHAM PC</v>
          </cell>
        </row>
        <row r="144">
          <cell r="A144">
            <v>3589</v>
          </cell>
          <cell r="B144">
            <v>3589</v>
          </cell>
          <cell r="C144" t="str">
            <v>E</v>
          </cell>
          <cell r="D144" t="str">
            <v>EMELITA EL</v>
          </cell>
        </row>
        <row r="145">
          <cell r="A145">
            <v>3610</v>
          </cell>
          <cell r="B145">
            <v>3610</v>
          </cell>
          <cell r="C145" t="str">
            <v>E</v>
          </cell>
          <cell r="D145" t="str">
            <v>ENADIA EL</v>
          </cell>
        </row>
        <row r="146">
          <cell r="A146">
            <v>3616</v>
          </cell>
          <cell r="B146">
            <v>3616</v>
          </cell>
          <cell r="C146" t="str">
            <v>E</v>
          </cell>
          <cell r="D146" t="str">
            <v>ENCINO EL</v>
          </cell>
        </row>
        <row r="147">
          <cell r="A147">
            <v>3630</v>
          </cell>
          <cell r="B147">
            <v>3630</v>
          </cell>
          <cell r="C147" t="str">
            <v>E</v>
          </cell>
          <cell r="D147" t="str">
            <v>ERWIN EL</v>
          </cell>
        </row>
        <row r="148">
          <cell r="A148">
            <v>3640</v>
          </cell>
          <cell r="B148">
            <v>3640</v>
          </cell>
          <cell r="C148" t="str">
            <v>E</v>
          </cell>
          <cell r="D148" t="str">
            <v>ESHELMAN EL</v>
          </cell>
        </row>
        <row r="149">
          <cell r="A149">
            <v>3671</v>
          </cell>
          <cell r="B149">
            <v>3671</v>
          </cell>
          <cell r="C149" t="str">
            <v>E</v>
          </cell>
          <cell r="D149" t="str">
            <v>EUCLID EL</v>
          </cell>
        </row>
        <row r="150">
          <cell r="A150">
            <v>3699</v>
          </cell>
          <cell r="B150">
            <v>3699</v>
          </cell>
          <cell r="C150" t="str">
            <v>E</v>
          </cell>
          <cell r="D150" t="str">
            <v>EVERGREEN EL</v>
          </cell>
        </row>
        <row r="151">
          <cell r="A151">
            <v>3712</v>
          </cell>
          <cell r="B151">
            <v>3712</v>
          </cell>
          <cell r="C151" t="str">
            <v>E</v>
          </cell>
          <cell r="D151" t="str">
            <v>FAIR EL</v>
          </cell>
        </row>
        <row r="152">
          <cell r="A152">
            <v>3726</v>
          </cell>
          <cell r="B152">
            <v>3726</v>
          </cell>
          <cell r="C152" t="str">
            <v>E</v>
          </cell>
          <cell r="D152" t="str">
            <v>FAIRBURN EL</v>
          </cell>
        </row>
        <row r="153">
          <cell r="A153">
            <v>3740</v>
          </cell>
          <cell r="B153">
            <v>3740</v>
          </cell>
          <cell r="C153" t="str">
            <v>E</v>
          </cell>
          <cell r="D153" t="str">
            <v>FARMDALE EL</v>
          </cell>
        </row>
        <row r="154">
          <cell r="A154">
            <v>3753</v>
          </cell>
          <cell r="B154">
            <v>3753</v>
          </cell>
          <cell r="C154" t="str">
            <v>E</v>
          </cell>
          <cell r="D154" t="str">
            <v>FERNANGELES EL</v>
          </cell>
        </row>
        <row r="155">
          <cell r="A155">
            <v>3767</v>
          </cell>
          <cell r="B155">
            <v>3767</v>
          </cell>
          <cell r="C155" t="str">
            <v>E</v>
          </cell>
          <cell r="D155" t="str">
            <v>15TH ST EL</v>
          </cell>
        </row>
        <row r="156">
          <cell r="A156">
            <v>3781</v>
          </cell>
          <cell r="B156">
            <v>3781</v>
          </cell>
          <cell r="C156" t="str">
            <v>E</v>
          </cell>
          <cell r="D156" t="str">
            <v>54TH ST EL</v>
          </cell>
        </row>
        <row r="157">
          <cell r="A157">
            <v>3795</v>
          </cell>
          <cell r="B157">
            <v>3795</v>
          </cell>
          <cell r="C157" t="str">
            <v>E</v>
          </cell>
          <cell r="D157" t="str">
            <v>59TH ST EL</v>
          </cell>
        </row>
        <row r="158">
          <cell r="A158">
            <v>3808</v>
          </cell>
          <cell r="B158">
            <v>3808</v>
          </cell>
          <cell r="C158" t="str">
            <v>E</v>
          </cell>
          <cell r="D158" t="str">
            <v>52ND ST EL</v>
          </cell>
        </row>
        <row r="159">
          <cell r="A159">
            <v>3822</v>
          </cell>
          <cell r="B159">
            <v>3822</v>
          </cell>
          <cell r="C159" t="str">
            <v>E</v>
          </cell>
          <cell r="D159" t="str">
            <v>FIGUEROA EL</v>
          </cell>
        </row>
        <row r="160">
          <cell r="A160">
            <v>3829</v>
          </cell>
          <cell r="B160">
            <v>3829</v>
          </cell>
          <cell r="C160" t="str">
            <v>E</v>
          </cell>
          <cell r="D160" t="str">
            <v>BROADOUS EL</v>
          </cell>
        </row>
        <row r="161">
          <cell r="A161">
            <v>3836</v>
          </cell>
          <cell r="B161">
            <v>3836</v>
          </cell>
          <cell r="C161" t="str">
            <v>E</v>
          </cell>
          <cell r="D161" t="str">
            <v>1ST ST EL</v>
          </cell>
        </row>
        <row r="162">
          <cell r="A162">
            <v>3849</v>
          </cell>
          <cell r="B162">
            <v>3849</v>
          </cell>
          <cell r="C162" t="str">
            <v>E</v>
          </cell>
          <cell r="D162" t="str">
            <v>FISHBURN EL</v>
          </cell>
        </row>
        <row r="163">
          <cell r="A163">
            <v>3877</v>
          </cell>
          <cell r="B163">
            <v>3877</v>
          </cell>
          <cell r="C163" t="str">
            <v>E</v>
          </cell>
          <cell r="D163" t="str">
            <v>FLETCHER DR EL</v>
          </cell>
        </row>
        <row r="164">
          <cell r="A164">
            <v>3890</v>
          </cell>
          <cell r="B164">
            <v>3890</v>
          </cell>
          <cell r="C164" t="str">
            <v>E</v>
          </cell>
          <cell r="D164" t="str">
            <v>FLORENCE EL</v>
          </cell>
        </row>
        <row r="165">
          <cell r="A165">
            <v>3918</v>
          </cell>
          <cell r="B165">
            <v>3918</v>
          </cell>
          <cell r="C165" t="str">
            <v>E</v>
          </cell>
          <cell r="D165" t="str">
            <v>FORD BLVD EL</v>
          </cell>
        </row>
        <row r="166">
          <cell r="A166">
            <v>3932</v>
          </cell>
          <cell r="B166">
            <v>3932</v>
          </cell>
          <cell r="C166" t="str">
            <v>E</v>
          </cell>
          <cell r="D166" t="str">
            <v>49TH ST EL</v>
          </cell>
        </row>
        <row r="167">
          <cell r="A167">
            <v>3959</v>
          </cell>
          <cell r="B167">
            <v>3959</v>
          </cell>
          <cell r="C167" t="str">
            <v>E</v>
          </cell>
          <cell r="D167" t="str">
            <v>42ND ST EL</v>
          </cell>
        </row>
        <row r="168">
          <cell r="A168">
            <v>3973</v>
          </cell>
          <cell r="B168">
            <v>3973</v>
          </cell>
          <cell r="C168" t="str">
            <v>E</v>
          </cell>
          <cell r="D168" t="str">
            <v>4TH ST EL</v>
          </cell>
        </row>
        <row r="169">
          <cell r="A169">
            <v>3974</v>
          </cell>
          <cell r="B169">
            <v>3974</v>
          </cell>
          <cell r="C169" t="str">
            <v>EP</v>
          </cell>
          <cell r="D169" t="str">
            <v>4TH ST PC</v>
          </cell>
        </row>
        <row r="170">
          <cell r="A170">
            <v>3986</v>
          </cell>
          <cell r="B170">
            <v>3986</v>
          </cell>
          <cell r="C170" t="str">
            <v>E</v>
          </cell>
          <cell r="D170" t="str">
            <v>FRANKLIN EL</v>
          </cell>
        </row>
        <row r="171">
          <cell r="A171">
            <v>4014</v>
          </cell>
          <cell r="B171">
            <v>4014</v>
          </cell>
          <cell r="C171" t="str">
            <v>E</v>
          </cell>
          <cell r="D171" t="str">
            <v>FRIES EL</v>
          </cell>
        </row>
        <row r="172">
          <cell r="A172">
            <v>4020</v>
          </cell>
          <cell r="B172">
            <v>4020</v>
          </cell>
          <cell r="C172" t="str">
            <v>EP</v>
          </cell>
          <cell r="D172" t="str">
            <v>BAKEWELL PC</v>
          </cell>
        </row>
        <row r="173">
          <cell r="A173">
            <v>4027</v>
          </cell>
          <cell r="B173">
            <v>4027</v>
          </cell>
          <cell r="C173" t="str">
            <v>E</v>
          </cell>
          <cell r="D173" t="str">
            <v>FULLBRIGHT EL</v>
          </cell>
        </row>
        <row r="174">
          <cell r="A174">
            <v>4041</v>
          </cell>
          <cell r="B174">
            <v>4041</v>
          </cell>
          <cell r="C174" t="str">
            <v>E</v>
          </cell>
          <cell r="D174" t="str">
            <v>GARDENA EL</v>
          </cell>
        </row>
        <row r="175">
          <cell r="A175">
            <v>4055</v>
          </cell>
          <cell r="B175">
            <v>4055</v>
          </cell>
          <cell r="C175" t="str">
            <v>E</v>
          </cell>
          <cell r="D175" t="str">
            <v>GARDEN GROVE EL</v>
          </cell>
        </row>
        <row r="176">
          <cell r="A176">
            <v>4068</v>
          </cell>
          <cell r="B176">
            <v>4068</v>
          </cell>
          <cell r="C176" t="str">
            <v>E</v>
          </cell>
          <cell r="D176" t="str">
            <v>GARDNER EL</v>
          </cell>
        </row>
        <row r="177">
          <cell r="A177">
            <v>4082</v>
          </cell>
          <cell r="B177">
            <v>4082</v>
          </cell>
          <cell r="C177" t="str">
            <v>E</v>
          </cell>
          <cell r="D177" t="str">
            <v>GARVANZA EL</v>
          </cell>
        </row>
        <row r="178">
          <cell r="A178">
            <v>4096</v>
          </cell>
          <cell r="B178">
            <v>4096</v>
          </cell>
          <cell r="C178" t="str">
            <v>E</v>
          </cell>
          <cell r="D178" t="str">
            <v>GATES EL</v>
          </cell>
        </row>
        <row r="179">
          <cell r="A179">
            <v>4110</v>
          </cell>
          <cell r="B179">
            <v>4110</v>
          </cell>
          <cell r="C179" t="str">
            <v>E</v>
          </cell>
          <cell r="D179" t="str">
            <v>GAULT EL</v>
          </cell>
        </row>
        <row r="180">
          <cell r="A180">
            <v>4117</v>
          </cell>
          <cell r="B180">
            <v>4117</v>
          </cell>
          <cell r="C180" t="str">
            <v>E</v>
          </cell>
          <cell r="D180" t="str">
            <v>GERMAIN EL</v>
          </cell>
        </row>
        <row r="181">
          <cell r="A181">
            <v>4123</v>
          </cell>
          <cell r="B181">
            <v>4123</v>
          </cell>
          <cell r="C181" t="str">
            <v>E</v>
          </cell>
          <cell r="D181" t="str">
            <v>GLASSELL PARK EL</v>
          </cell>
        </row>
        <row r="182">
          <cell r="A182">
            <v>4130</v>
          </cell>
          <cell r="B182">
            <v>4130</v>
          </cell>
          <cell r="C182" t="str">
            <v>E</v>
          </cell>
          <cell r="D182" t="str">
            <v>GLEDHILL EL</v>
          </cell>
        </row>
        <row r="183">
          <cell r="A183">
            <v>4137</v>
          </cell>
          <cell r="B183">
            <v>4137</v>
          </cell>
          <cell r="C183" t="str">
            <v>E</v>
          </cell>
          <cell r="D183" t="str">
            <v>GLEN ALTA EL</v>
          </cell>
        </row>
        <row r="184">
          <cell r="A184">
            <v>4164</v>
          </cell>
          <cell r="B184">
            <v>4164</v>
          </cell>
          <cell r="C184" t="str">
            <v>E</v>
          </cell>
          <cell r="D184" t="str">
            <v>GLENFELIZ BLVD EL</v>
          </cell>
        </row>
        <row r="185">
          <cell r="A185">
            <v>4192</v>
          </cell>
          <cell r="B185">
            <v>4192</v>
          </cell>
          <cell r="C185" t="str">
            <v>E</v>
          </cell>
          <cell r="D185" t="str">
            <v>GLENWOOD EL</v>
          </cell>
        </row>
        <row r="186">
          <cell r="A186">
            <v>4219</v>
          </cell>
          <cell r="B186">
            <v>4219</v>
          </cell>
          <cell r="C186" t="str">
            <v>E</v>
          </cell>
          <cell r="D186" t="str">
            <v>GRAHAM EL</v>
          </cell>
        </row>
        <row r="187">
          <cell r="A187">
            <v>4233</v>
          </cell>
          <cell r="B187">
            <v>4233</v>
          </cell>
          <cell r="C187" t="str">
            <v>E</v>
          </cell>
          <cell r="D187" t="str">
            <v>GRANADA EL</v>
          </cell>
        </row>
        <row r="188">
          <cell r="A188">
            <v>4247</v>
          </cell>
          <cell r="B188">
            <v>4247</v>
          </cell>
          <cell r="C188" t="str">
            <v>E</v>
          </cell>
          <cell r="D188" t="str">
            <v>GRAND VIEW EL</v>
          </cell>
        </row>
        <row r="189">
          <cell r="A189">
            <v>4260</v>
          </cell>
          <cell r="B189">
            <v>4260</v>
          </cell>
          <cell r="C189" t="str">
            <v>E</v>
          </cell>
          <cell r="D189" t="str">
            <v>GRANT EL</v>
          </cell>
        </row>
        <row r="190">
          <cell r="A190">
            <v>4274</v>
          </cell>
          <cell r="B190">
            <v>4274</v>
          </cell>
          <cell r="C190" t="str">
            <v>E</v>
          </cell>
          <cell r="D190" t="str">
            <v>GRAPE EL</v>
          </cell>
        </row>
        <row r="191">
          <cell r="A191">
            <v>4295</v>
          </cell>
          <cell r="B191">
            <v>4295</v>
          </cell>
          <cell r="C191" t="str">
            <v>E</v>
          </cell>
          <cell r="D191" t="str">
            <v>GRIDLEY EL</v>
          </cell>
        </row>
        <row r="192">
          <cell r="A192">
            <v>4301</v>
          </cell>
          <cell r="B192">
            <v>4301</v>
          </cell>
          <cell r="C192" t="str">
            <v>E</v>
          </cell>
          <cell r="D192" t="str">
            <v>GRIFFIN EL</v>
          </cell>
        </row>
        <row r="193">
          <cell r="A193">
            <v>4315</v>
          </cell>
          <cell r="B193">
            <v>4315</v>
          </cell>
          <cell r="C193" t="str">
            <v>E</v>
          </cell>
          <cell r="D193" t="str">
            <v>GULF EL</v>
          </cell>
        </row>
        <row r="194">
          <cell r="A194">
            <v>4329</v>
          </cell>
          <cell r="B194">
            <v>4329</v>
          </cell>
          <cell r="C194" t="str">
            <v>E</v>
          </cell>
          <cell r="D194" t="str">
            <v>HADDON EL</v>
          </cell>
        </row>
        <row r="195">
          <cell r="A195">
            <v>4342</v>
          </cell>
          <cell r="B195">
            <v>4342</v>
          </cell>
          <cell r="C195" t="str">
            <v>E</v>
          </cell>
          <cell r="D195" t="str">
            <v>HALLDALE EL</v>
          </cell>
        </row>
        <row r="196">
          <cell r="A196">
            <v>4349</v>
          </cell>
          <cell r="B196">
            <v>4349</v>
          </cell>
          <cell r="C196" t="str">
            <v>E</v>
          </cell>
          <cell r="D196" t="str">
            <v>HAMLIN EL</v>
          </cell>
        </row>
        <row r="197">
          <cell r="A197">
            <v>4356</v>
          </cell>
          <cell r="B197">
            <v>4356</v>
          </cell>
          <cell r="C197" t="str">
            <v>E</v>
          </cell>
          <cell r="D197" t="str">
            <v>ANTON EL</v>
          </cell>
        </row>
        <row r="198">
          <cell r="A198">
            <v>4397</v>
          </cell>
          <cell r="B198">
            <v>4397</v>
          </cell>
          <cell r="C198" t="str">
            <v>E</v>
          </cell>
          <cell r="D198" t="str">
            <v>HANCOCK PARK EL</v>
          </cell>
        </row>
        <row r="199">
          <cell r="A199">
            <v>4425</v>
          </cell>
          <cell r="B199">
            <v>4425</v>
          </cell>
          <cell r="C199" t="str">
            <v>E</v>
          </cell>
          <cell r="D199" t="str">
            <v>HARBOR CITY EL</v>
          </cell>
        </row>
        <row r="200">
          <cell r="A200">
            <v>4431</v>
          </cell>
          <cell r="B200">
            <v>4431</v>
          </cell>
          <cell r="C200" t="str">
            <v>E</v>
          </cell>
          <cell r="D200" t="str">
            <v>HARDING EL</v>
          </cell>
        </row>
        <row r="201">
          <cell r="A201">
            <v>4438</v>
          </cell>
          <cell r="B201">
            <v>4438</v>
          </cell>
          <cell r="C201" t="str">
            <v>E</v>
          </cell>
          <cell r="D201" t="str">
            <v>HARRISON EL</v>
          </cell>
        </row>
        <row r="202">
          <cell r="A202">
            <v>4445</v>
          </cell>
          <cell r="B202">
            <v>4445</v>
          </cell>
          <cell r="C202" t="str">
            <v>E</v>
          </cell>
          <cell r="D202" t="str">
            <v>HART ST EL</v>
          </cell>
        </row>
        <row r="203">
          <cell r="A203">
            <v>4452</v>
          </cell>
          <cell r="B203">
            <v>4452</v>
          </cell>
          <cell r="C203" t="str">
            <v>E</v>
          </cell>
          <cell r="D203" t="str">
            <v>HASKELL EL</v>
          </cell>
        </row>
        <row r="204">
          <cell r="A204">
            <v>4466</v>
          </cell>
          <cell r="B204">
            <v>4466</v>
          </cell>
          <cell r="C204" t="str">
            <v>E</v>
          </cell>
          <cell r="D204" t="str">
            <v>HAWAIIAN EL</v>
          </cell>
        </row>
        <row r="205">
          <cell r="A205">
            <v>4473</v>
          </cell>
          <cell r="B205">
            <v>4473</v>
          </cell>
          <cell r="C205" t="str">
            <v>E</v>
          </cell>
          <cell r="D205" t="str">
            <v>HAYNES EL</v>
          </cell>
        </row>
        <row r="206">
          <cell r="A206">
            <v>4493</v>
          </cell>
          <cell r="B206">
            <v>4493</v>
          </cell>
          <cell r="C206" t="str">
            <v>E</v>
          </cell>
          <cell r="D206" t="str">
            <v>HAZELTINE EL</v>
          </cell>
        </row>
        <row r="207">
          <cell r="A207">
            <v>4507</v>
          </cell>
          <cell r="B207">
            <v>4507</v>
          </cell>
          <cell r="C207" t="str">
            <v>E</v>
          </cell>
          <cell r="D207" t="str">
            <v>HELIOTROPE EL</v>
          </cell>
        </row>
        <row r="208">
          <cell r="A208">
            <v>4515</v>
          </cell>
          <cell r="B208">
            <v>4515</v>
          </cell>
          <cell r="C208" t="str">
            <v>E</v>
          </cell>
          <cell r="D208" t="str">
            <v>HERRICK EL</v>
          </cell>
        </row>
        <row r="209">
          <cell r="A209">
            <v>4521</v>
          </cell>
          <cell r="B209">
            <v>4521</v>
          </cell>
          <cell r="C209" t="str">
            <v>EJ</v>
          </cell>
          <cell r="D209" t="str">
            <v>HESBY OAKS SCHOOL</v>
          </cell>
        </row>
        <row r="210">
          <cell r="A210">
            <v>4528</v>
          </cell>
          <cell r="B210">
            <v>4528</v>
          </cell>
          <cell r="C210" t="str">
            <v>E</v>
          </cell>
          <cell r="D210" t="str">
            <v>HILLCREST DR EL</v>
          </cell>
        </row>
        <row r="211">
          <cell r="A211">
            <v>4534</v>
          </cell>
          <cell r="B211">
            <v>4534</v>
          </cell>
          <cell r="C211" t="str">
            <v>E</v>
          </cell>
          <cell r="D211" t="str">
            <v>HILLSIDE EL</v>
          </cell>
        </row>
        <row r="212">
          <cell r="A212">
            <v>4548</v>
          </cell>
          <cell r="B212">
            <v>4548</v>
          </cell>
          <cell r="C212" t="str">
            <v>E</v>
          </cell>
          <cell r="D212" t="str">
            <v>HOBART BLVD EL</v>
          </cell>
        </row>
        <row r="213">
          <cell r="A213">
            <v>4562</v>
          </cell>
          <cell r="B213">
            <v>4562</v>
          </cell>
          <cell r="C213" t="str">
            <v>E</v>
          </cell>
          <cell r="D213" t="str">
            <v>HOLMES EL</v>
          </cell>
        </row>
        <row r="214">
          <cell r="A214">
            <v>4575</v>
          </cell>
          <cell r="B214">
            <v>4575</v>
          </cell>
          <cell r="C214" t="str">
            <v>E</v>
          </cell>
          <cell r="D214" t="str">
            <v>HOOPER EL</v>
          </cell>
        </row>
        <row r="215">
          <cell r="A215">
            <v>4576</v>
          </cell>
          <cell r="B215">
            <v>4576</v>
          </cell>
          <cell r="C215" t="str">
            <v>EP</v>
          </cell>
          <cell r="D215" t="str">
            <v>HOOPER PC</v>
          </cell>
        </row>
        <row r="216">
          <cell r="A216">
            <v>4589</v>
          </cell>
          <cell r="B216">
            <v>4589</v>
          </cell>
          <cell r="C216" t="str">
            <v>E</v>
          </cell>
          <cell r="D216" t="str">
            <v>HOOVER EL</v>
          </cell>
        </row>
        <row r="217">
          <cell r="A217">
            <v>4603</v>
          </cell>
          <cell r="B217">
            <v>4603</v>
          </cell>
          <cell r="C217" t="str">
            <v>E</v>
          </cell>
          <cell r="D217" t="str">
            <v>HUBBARD EL</v>
          </cell>
        </row>
        <row r="218">
          <cell r="A218">
            <v>4616</v>
          </cell>
          <cell r="B218">
            <v>4616</v>
          </cell>
          <cell r="C218" t="str">
            <v>E</v>
          </cell>
          <cell r="D218" t="str">
            <v>HUMPHREYS EL</v>
          </cell>
        </row>
        <row r="219">
          <cell r="A219">
            <v>4630</v>
          </cell>
          <cell r="B219">
            <v>4630</v>
          </cell>
          <cell r="C219" t="str">
            <v>E</v>
          </cell>
          <cell r="D219" t="str">
            <v>HUNTINGTON DR EL</v>
          </cell>
        </row>
        <row r="220">
          <cell r="A220">
            <v>4640</v>
          </cell>
          <cell r="B220">
            <v>4640</v>
          </cell>
          <cell r="C220" t="str">
            <v>E</v>
          </cell>
          <cell r="D220" t="str">
            <v>WALNUT PARK EL</v>
          </cell>
        </row>
        <row r="221">
          <cell r="A221">
            <v>4641</v>
          </cell>
          <cell r="B221">
            <v>4641</v>
          </cell>
          <cell r="C221" t="str">
            <v>E</v>
          </cell>
          <cell r="D221" t="str">
            <v>SAN ANTONIO ELEM</v>
          </cell>
        </row>
        <row r="222">
          <cell r="A222">
            <v>4642</v>
          </cell>
          <cell r="B222">
            <v>4642</v>
          </cell>
          <cell r="C222" t="str">
            <v>E</v>
          </cell>
          <cell r="D222" t="str">
            <v>PACIFIC BLVD SCHOOL</v>
          </cell>
        </row>
        <row r="223">
          <cell r="A223">
            <v>4658</v>
          </cell>
          <cell r="B223">
            <v>4658</v>
          </cell>
          <cell r="C223" t="str">
            <v>E</v>
          </cell>
          <cell r="D223" t="str">
            <v>HYDE PARK EL</v>
          </cell>
        </row>
        <row r="224">
          <cell r="A224">
            <v>4671</v>
          </cell>
          <cell r="B224">
            <v>4671</v>
          </cell>
          <cell r="C224" t="str">
            <v>E</v>
          </cell>
          <cell r="D224" t="str">
            <v>IVANHOE EL</v>
          </cell>
        </row>
        <row r="225">
          <cell r="A225">
            <v>4680</v>
          </cell>
          <cell r="B225">
            <v>4680</v>
          </cell>
          <cell r="C225" t="str">
            <v>E</v>
          </cell>
          <cell r="D225" t="str">
            <v>LIZARRAGA EL</v>
          </cell>
        </row>
        <row r="226">
          <cell r="A226">
            <v>4681</v>
          </cell>
          <cell r="B226">
            <v>4681</v>
          </cell>
          <cell r="C226" t="str">
            <v>E</v>
          </cell>
          <cell r="D226" t="str">
            <v>HARMONY EL</v>
          </cell>
        </row>
        <row r="227">
          <cell r="A227">
            <v>4685</v>
          </cell>
          <cell r="B227">
            <v>4685</v>
          </cell>
          <cell r="C227" t="str">
            <v>E</v>
          </cell>
          <cell r="D227" t="str">
            <v>AURORA EL</v>
          </cell>
        </row>
        <row r="228">
          <cell r="A228">
            <v>4692</v>
          </cell>
          <cell r="B228">
            <v>4692</v>
          </cell>
          <cell r="C228" t="str">
            <v>E</v>
          </cell>
          <cell r="D228" t="str">
            <v>JUSTICE EL</v>
          </cell>
        </row>
        <row r="229">
          <cell r="A229">
            <v>4696</v>
          </cell>
          <cell r="B229">
            <v>4696</v>
          </cell>
          <cell r="C229" t="str">
            <v>E</v>
          </cell>
          <cell r="D229" t="str">
            <v>KENNEDY EL</v>
          </cell>
        </row>
        <row r="230">
          <cell r="A230">
            <v>4699</v>
          </cell>
          <cell r="B230">
            <v>4699</v>
          </cell>
          <cell r="C230" t="str">
            <v>E</v>
          </cell>
          <cell r="D230" t="str">
            <v>KENTER CANYON EL</v>
          </cell>
        </row>
        <row r="231">
          <cell r="A231">
            <v>4712</v>
          </cell>
          <cell r="B231">
            <v>4712</v>
          </cell>
          <cell r="C231" t="str">
            <v>E</v>
          </cell>
          <cell r="D231" t="str">
            <v>KENTWOOD EL</v>
          </cell>
        </row>
        <row r="232">
          <cell r="A232">
            <v>4726</v>
          </cell>
          <cell r="B232">
            <v>4726</v>
          </cell>
          <cell r="C232" t="str">
            <v>E</v>
          </cell>
          <cell r="D232" t="str">
            <v>KESTER EL</v>
          </cell>
        </row>
        <row r="233">
          <cell r="A233">
            <v>4760</v>
          </cell>
          <cell r="B233">
            <v>4760</v>
          </cell>
          <cell r="C233" t="str">
            <v>E</v>
          </cell>
          <cell r="D233" t="str">
            <v>KITTRIDGE EL</v>
          </cell>
        </row>
        <row r="234">
          <cell r="A234">
            <v>4762</v>
          </cell>
          <cell r="B234">
            <v>4762</v>
          </cell>
          <cell r="C234" t="str">
            <v>E</v>
          </cell>
          <cell r="D234" t="str">
            <v>KNOLLWOOD EL</v>
          </cell>
        </row>
        <row r="235">
          <cell r="A235">
            <v>4764</v>
          </cell>
          <cell r="B235">
            <v>4764</v>
          </cell>
          <cell r="C235" t="str">
            <v>E</v>
          </cell>
          <cell r="D235" t="str">
            <v>LANAI EL</v>
          </cell>
        </row>
        <row r="236">
          <cell r="A236">
            <v>4767</v>
          </cell>
          <cell r="B236">
            <v>4767</v>
          </cell>
          <cell r="C236" t="str">
            <v>E</v>
          </cell>
          <cell r="D236" t="str">
            <v>LANE EL</v>
          </cell>
        </row>
        <row r="237">
          <cell r="A237">
            <v>4775</v>
          </cell>
          <cell r="B237">
            <v>4775</v>
          </cell>
          <cell r="C237" t="str">
            <v>E</v>
          </cell>
          <cell r="D237" t="str">
            <v>LANGDON EL</v>
          </cell>
        </row>
        <row r="238">
          <cell r="A238">
            <v>4776</v>
          </cell>
          <cell r="B238">
            <v>4776</v>
          </cell>
          <cell r="C238" t="str">
            <v>EP</v>
          </cell>
          <cell r="D238" t="str">
            <v>PRIMARY ACADEMY</v>
          </cell>
        </row>
        <row r="239">
          <cell r="A239">
            <v>4781</v>
          </cell>
          <cell r="B239">
            <v>4781</v>
          </cell>
          <cell r="C239" t="str">
            <v>E</v>
          </cell>
          <cell r="D239" t="str">
            <v>LANKERSHIM EL</v>
          </cell>
        </row>
        <row r="240">
          <cell r="A240">
            <v>4786</v>
          </cell>
          <cell r="B240">
            <v>4786</v>
          </cell>
          <cell r="C240" t="str">
            <v>E</v>
          </cell>
          <cell r="D240" t="str">
            <v>LA SALLE EL</v>
          </cell>
        </row>
        <row r="241">
          <cell r="A241">
            <v>4790</v>
          </cell>
          <cell r="B241">
            <v>4790</v>
          </cell>
          <cell r="C241" t="str">
            <v>E</v>
          </cell>
          <cell r="D241" t="str">
            <v>LASSEN EL</v>
          </cell>
        </row>
        <row r="242">
          <cell r="A242">
            <v>4795</v>
          </cell>
          <cell r="B242">
            <v>4795</v>
          </cell>
          <cell r="C242" t="str">
            <v>E</v>
          </cell>
          <cell r="D242" t="str">
            <v>LATONA EL</v>
          </cell>
        </row>
        <row r="243">
          <cell r="A243">
            <v>4808</v>
          </cell>
          <cell r="B243">
            <v>4808</v>
          </cell>
          <cell r="C243" t="str">
            <v>E</v>
          </cell>
          <cell r="D243" t="str">
            <v>LAUREL EL</v>
          </cell>
        </row>
        <row r="244">
          <cell r="A244">
            <v>4829</v>
          </cell>
          <cell r="B244">
            <v>4829</v>
          </cell>
          <cell r="C244" t="str">
            <v>E</v>
          </cell>
          <cell r="D244" t="str">
            <v>LEAPWOOD EL</v>
          </cell>
        </row>
        <row r="245">
          <cell r="A245">
            <v>4836</v>
          </cell>
          <cell r="B245">
            <v>4836</v>
          </cell>
          <cell r="C245" t="str">
            <v>E</v>
          </cell>
          <cell r="D245" t="str">
            <v>LELAND EL</v>
          </cell>
        </row>
        <row r="246">
          <cell r="A246">
            <v>4849</v>
          </cell>
          <cell r="B246">
            <v>4849</v>
          </cell>
          <cell r="C246" t="str">
            <v>E</v>
          </cell>
          <cell r="D246" t="str">
            <v>LEMAY EL</v>
          </cell>
        </row>
        <row r="247">
          <cell r="A247">
            <v>4863</v>
          </cell>
          <cell r="B247">
            <v>4863</v>
          </cell>
          <cell r="C247" t="str">
            <v>E</v>
          </cell>
          <cell r="D247" t="str">
            <v>LIBERTY EL</v>
          </cell>
        </row>
        <row r="248">
          <cell r="A248">
            <v>4870</v>
          </cell>
          <cell r="B248">
            <v>4870</v>
          </cell>
          <cell r="C248" t="str">
            <v>E</v>
          </cell>
          <cell r="D248" t="str">
            <v>LIGGETT EL</v>
          </cell>
        </row>
        <row r="249">
          <cell r="A249">
            <v>4877</v>
          </cell>
          <cell r="B249">
            <v>4877</v>
          </cell>
          <cell r="C249" t="str">
            <v>E</v>
          </cell>
          <cell r="D249" t="str">
            <v>LILLIAN EL</v>
          </cell>
        </row>
        <row r="250">
          <cell r="A250">
            <v>4881</v>
          </cell>
          <cell r="B250">
            <v>4881</v>
          </cell>
          <cell r="C250" t="str">
            <v>E</v>
          </cell>
          <cell r="D250" t="str">
            <v>LIMERICK EL</v>
          </cell>
        </row>
        <row r="251">
          <cell r="A251">
            <v>4887</v>
          </cell>
          <cell r="B251">
            <v>4887</v>
          </cell>
          <cell r="C251" t="str">
            <v>E</v>
          </cell>
          <cell r="D251" t="str">
            <v>LOCKHURST EL</v>
          </cell>
        </row>
        <row r="252">
          <cell r="A252">
            <v>4890</v>
          </cell>
          <cell r="B252">
            <v>4890</v>
          </cell>
          <cell r="C252" t="str">
            <v>E</v>
          </cell>
          <cell r="D252" t="str">
            <v>LOCKWOOD EL</v>
          </cell>
        </row>
        <row r="253">
          <cell r="A253">
            <v>4904</v>
          </cell>
          <cell r="B253">
            <v>4904</v>
          </cell>
          <cell r="C253" t="str">
            <v>E</v>
          </cell>
          <cell r="D253" t="str">
            <v>LOGAN EL</v>
          </cell>
        </row>
        <row r="254">
          <cell r="A254">
            <v>4918</v>
          </cell>
          <cell r="B254">
            <v>4918</v>
          </cell>
          <cell r="C254" t="str">
            <v>E</v>
          </cell>
          <cell r="D254" t="str">
            <v>LOMA VISTA EL</v>
          </cell>
        </row>
        <row r="255">
          <cell r="A255">
            <v>4945</v>
          </cell>
          <cell r="B255">
            <v>4945</v>
          </cell>
          <cell r="C255" t="str">
            <v>E</v>
          </cell>
          <cell r="D255" t="str">
            <v>LORENA EL</v>
          </cell>
        </row>
        <row r="256">
          <cell r="A256">
            <v>4959</v>
          </cell>
          <cell r="B256">
            <v>4959</v>
          </cell>
          <cell r="C256" t="str">
            <v>E</v>
          </cell>
          <cell r="D256" t="str">
            <v>LORETO EL</v>
          </cell>
        </row>
        <row r="257">
          <cell r="A257">
            <v>4973</v>
          </cell>
          <cell r="B257">
            <v>4973</v>
          </cell>
          <cell r="C257" t="str">
            <v>E</v>
          </cell>
          <cell r="D257" t="str">
            <v>LORNE EL</v>
          </cell>
        </row>
        <row r="258">
          <cell r="A258">
            <v>4980</v>
          </cell>
          <cell r="B258">
            <v>4980</v>
          </cell>
          <cell r="C258" t="str">
            <v>EJ</v>
          </cell>
          <cell r="D258" t="str">
            <v>PIO PICO EL</v>
          </cell>
        </row>
        <row r="259">
          <cell r="A259">
            <v>4982</v>
          </cell>
          <cell r="B259">
            <v>4982</v>
          </cell>
          <cell r="C259" t="str">
            <v>E</v>
          </cell>
          <cell r="D259" t="str">
            <v>LOS ANGELES EL</v>
          </cell>
        </row>
        <row r="260">
          <cell r="A260">
            <v>4983</v>
          </cell>
          <cell r="B260">
            <v>4983</v>
          </cell>
          <cell r="C260" t="str">
            <v>EP</v>
          </cell>
          <cell r="D260" t="str">
            <v>MARIPOSA-NABI PC</v>
          </cell>
        </row>
        <row r="261">
          <cell r="A261">
            <v>4986</v>
          </cell>
          <cell r="B261">
            <v>4986</v>
          </cell>
          <cell r="C261" t="str">
            <v>E</v>
          </cell>
          <cell r="D261" t="str">
            <v>LOS FELIZ EL</v>
          </cell>
        </row>
        <row r="262">
          <cell r="A262">
            <v>5014</v>
          </cell>
          <cell r="B262">
            <v>5014</v>
          </cell>
          <cell r="C262" t="str">
            <v>E</v>
          </cell>
          <cell r="D262" t="str">
            <v>LOYOLA VILLAGE EL</v>
          </cell>
        </row>
        <row r="263">
          <cell r="A263">
            <v>5016</v>
          </cell>
          <cell r="B263">
            <v>5016</v>
          </cell>
          <cell r="C263" t="str">
            <v>EP</v>
          </cell>
          <cell r="D263" t="str">
            <v>COUGHLIN EL</v>
          </cell>
        </row>
        <row r="264">
          <cell r="A264">
            <v>5055</v>
          </cell>
          <cell r="B264">
            <v>5055</v>
          </cell>
          <cell r="C264" t="str">
            <v>E</v>
          </cell>
          <cell r="D264" t="str">
            <v>MAGNOLIA EL</v>
          </cell>
        </row>
        <row r="265">
          <cell r="A265">
            <v>5068</v>
          </cell>
          <cell r="B265">
            <v>5068</v>
          </cell>
          <cell r="C265" t="str">
            <v>E</v>
          </cell>
          <cell r="D265" t="str">
            <v>MAIN ST EL</v>
          </cell>
        </row>
        <row r="266">
          <cell r="A266">
            <v>5082</v>
          </cell>
          <cell r="B266">
            <v>5082</v>
          </cell>
          <cell r="C266" t="str">
            <v>E</v>
          </cell>
          <cell r="D266" t="str">
            <v>MALABAR EL</v>
          </cell>
        </row>
        <row r="267">
          <cell r="A267">
            <v>5096</v>
          </cell>
          <cell r="B267">
            <v>5096</v>
          </cell>
          <cell r="C267" t="str">
            <v>E</v>
          </cell>
          <cell r="D267" t="str">
            <v>MANCHESTER EL</v>
          </cell>
        </row>
        <row r="268">
          <cell r="A268">
            <v>5110</v>
          </cell>
          <cell r="B268">
            <v>5110</v>
          </cell>
          <cell r="C268" t="str">
            <v>E</v>
          </cell>
          <cell r="D268" t="str">
            <v>MANHATTAN EL</v>
          </cell>
        </row>
        <row r="269">
          <cell r="A269">
            <v>5112</v>
          </cell>
          <cell r="B269">
            <v>5112</v>
          </cell>
          <cell r="C269" t="str">
            <v>EP</v>
          </cell>
          <cell r="D269" t="str">
            <v>JONES PC</v>
          </cell>
        </row>
        <row r="270">
          <cell r="A270">
            <v>5113</v>
          </cell>
          <cell r="B270">
            <v>5113</v>
          </cell>
          <cell r="C270" t="str">
            <v>E</v>
          </cell>
          <cell r="D270" t="str">
            <v>MACK EL</v>
          </cell>
        </row>
        <row r="271">
          <cell r="A271">
            <v>5137</v>
          </cell>
          <cell r="B271">
            <v>5137</v>
          </cell>
          <cell r="C271" t="str">
            <v>E</v>
          </cell>
          <cell r="D271" t="str">
            <v>MARIANNA EL</v>
          </cell>
        </row>
        <row r="272">
          <cell r="A272">
            <v>5153</v>
          </cell>
          <cell r="B272">
            <v>5153</v>
          </cell>
          <cell r="C272" t="str">
            <v>J</v>
          </cell>
          <cell r="D272" t="str">
            <v>SOUTH REGION MS #2B</v>
          </cell>
        </row>
        <row r="273">
          <cell r="A273">
            <v>5154</v>
          </cell>
          <cell r="B273">
            <v>5154</v>
          </cell>
          <cell r="C273" t="str">
            <v>J</v>
          </cell>
          <cell r="D273" t="str">
            <v>SOUTH REGION MS #2C</v>
          </cell>
        </row>
        <row r="274">
          <cell r="A274">
            <v>5164</v>
          </cell>
          <cell r="B274">
            <v>5164</v>
          </cell>
          <cell r="C274" t="str">
            <v>E</v>
          </cell>
          <cell r="D274" t="str">
            <v>MARQUEZ EL</v>
          </cell>
        </row>
        <row r="275">
          <cell r="A275">
            <v>5170</v>
          </cell>
          <cell r="B275">
            <v>5170</v>
          </cell>
          <cell r="C275" t="str">
            <v>EP</v>
          </cell>
          <cell r="D275" t="str">
            <v>LEXINGTON AVE PC</v>
          </cell>
        </row>
        <row r="276">
          <cell r="A276">
            <v>5178</v>
          </cell>
          <cell r="B276">
            <v>5178</v>
          </cell>
          <cell r="C276" t="str">
            <v>E</v>
          </cell>
          <cell r="D276" t="str">
            <v>MARVIN EL</v>
          </cell>
        </row>
        <row r="277">
          <cell r="A277">
            <v>5192</v>
          </cell>
          <cell r="B277">
            <v>5192</v>
          </cell>
          <cell r="C277" t="str">
            <v>E</v>
          </cell>
          <cell r="D277" t="str">
            <v>MAR VISTA EL</v>
          </cell>
        </row>
        <row r="278">
          <cell r="A278">
            <v>5198</v>
          </cell>
          <cell r="B278">
            <v>5198</v>
          </cell>
          <cell r="C278" t="str">
            <v>E</v>
          </cell>
          <cell r="D278" t="str">
            <v>MAYALL EL</v>
          </cell>
        </row>
        <row r="279">
          <cell r="A279">
            <v>5205</v>
          </cell>
          <cell r="B279">
            <v>5205</v>
          </cell>
          <cell r="C279" t="str">
            <v>E</v>
          </cell>
          <cell r="D279" t="str">
            <v>MAYBERRY EL</v>
          </cell>
        </row>
        <row r="280">
          <cell r="A280">
            <v>5233</v>
          </cell>
          <cell r="B280">
            <v>5233</v>
          </cell>
          <cell r="C280" t="str">
            <v>E</v>
          </cell>
          <cell r="D280" t="str">
            <v>MELVIN EL</v>
          </cell>
        </row>
        <row r="281">
          <cell r="A281">
            <v>5247</v>
          </cell>
          <cell r="B281">
            <v>5247</v>
          </cell>
          <cell r="C281" t="str">
            <v>E</v>
          </cell>
          <cell r="D281" t="str">
            <v>MENLO EL</v>
          </cell>
        </row>
        <row r="282">
          <cell r="A282">
            <v>5288</v>
          </cell>
          <cell r="B282">
            <v>5288</v>
          </cell>
          <cell r="C282" t="str">
            <v>E</v>
          </cell>
          <cell r="D282" t="str">
            <v>MICHELTORENA EL</v>
          </cell>
        </row>
        <row r="283">
          <cell r="A283">
            <v>5301</v>
          </cell>
          <cell r="B283">
            <v>5301</v>
          </cell>
          <cell r="C283" t="str">
            <v>E</v>
          </cell>
          <cell r="D283" t="str">
            <v>MIDDLETON EL</v>
          </cell>
        </row>
        <row r="284">
          <cell r="A284">
            <v>5302</v>
          </cell>
          <cell r="B284">
            <v>5302</v>
          </cell>
          <cell r="C284" t="str">
            <v>EP</v>
          </cell>
          <cell r="D284" t="str">
            <v>MIDDLETON PC</v>
          </cell>
        </row>
        <row r="285">
          <cell r="A285">
            <v>5315</v>
          </cell>
          <cell r="B285">
            <v>5315</v>
          </cell>
          <cell r="C285" t="str">
            <v>E</v>
          </cell>
          <cell r="D285" t="str">
            <v>MILES EL</v>
          </cell>
        </row>
        <row r="286">
          <cell r="A286">
            <v>5321</v>
          </cell>
          <cell r="B286">
            <v>5321</v>
          </cell>
          <cell r="C286" t="str">
            <v>E</v>
          </cell>
          <cell r="D286" t="str">
            <v>MILLER EL</v>
          </cell>
        </row>
        <row r="287">
          <cell r="A287">
            <v>5329</v>
          </cell>
          <cell r="B287">
            <v>5329</v>
          </cell>
          <cell r="C287" t="str">
            <v>E</v>
          </cell>
          <cell r="D287" t="str">
            <v>MIRAMONTE EL</v>
          </cell>
        </row>
        <row r="288">
          <cell r="A288">
            <v>5342</v>
          </cell>
          <cell r="B288">
            <v>5342</v>
          </cell>
          <cell r="C288" t="str">
            <v>E</v>
          </cell>
          <cell r="D288" t="str">
            <v>MONLUX EL</v>
          </cell>
        </row>
        <row r="289">
          <cell r="A289">
            <v>5384</v>
          </cell>
          <cell r="B289">
            <v>5384</v>
          </cell>
          <cell r="C289" t="str">
            <v>E</v>
          </cell>
          <cell r="D289" t="str">
            <v>MONTE VISTA EL</v>
          </cell>
        </row>
        <row r="290">
          <cell r="A290">
            <v>5385</v>
          </cell>
          <cell r="B290">
            <v>5385</v>
          </cell>
          <cell r="C290" t="str">
            <v>EP</v>
          </cell>
          <cell r="D290" t="str">
            <v>RIORDAN PC</v>
          </cell>
        </row>
        <row r="291">
          <cell r="A291">
            <v>5397</v>
          </cell>
          <cell r="B291">
            <v>5397</v>
          </cell>
          <cell r="C291" t="str">
            <v>E</v>
          </cell>
          <cell r="D291" t="str">
            <v>MORNINGSIDE EL</v>
          </cell>
        </row>
        <row r="292">
          <cell r="A292">
            <v>5404</v>
          </cell>
          <cell r="B292">
            <v>5404</v>
          </cell>
          <cell r="C292" t="str">
            <v>E</v>
          </cell>
          <cell r="D292" t="str">
            <v>MOUNTAIN VIEW EL</v>
          </cell>
        </row>
        <row r="293">
          <cell r="A293">
            <v>5411</v>
          </cell>
          <cell r="B293">
            <v>5411</v>
          </cell>
          <cell r="C293" t="str">
            <v>E</v>
          </cell>
          <cell r="D293" t="str">
            <v>MT WASHINGTON EL</v>
          </cell>
        </row>
        <row r="294">
          <cell r="A294">
            <v>5425</v>
          </cell>
          <cell r="B294">
            <v>5425</v>
          </cell>
          <cell r="C294" t="str">
            <v>E</v>
          </cell>
          <cell r="D294" t="str">
            <v>MULTNOMAH EL</v>
          </cell>
        </row>
        <row r="295">
          <cell r="A295">
            <v>5438</v>
          </cell>
          <cell r="B295">
            <v>5438</v>
          </cell>
          <cell r="C295" t="str">
            <v>E</v>
          </cell>
          <cell r="D295" t="str">
            <v>MURCHISON EL</v>
          </cell>
        </row>
        <row r="296">
          <cell r="A296">
            <v>5446</v>
          </cell>
          <cell r="B296">
            <v>5446</v>
          </cell>
          <cell r="C296" t="str">
            <v>E</v>
          </cell>
          <cell r="D296" t="str">
            <v>NAPA EL</v>
          </cell>
        </row>
        <row r="297">
          <cell r="A297">
            <v>5452</v>
          </cell>
          <cell r="B297">
            <v>5452</v>
          </cell>
          <cell r="C297" t="str">
            <v>E</v>
          </cell>
          <cell r="D297" t="str">
            <v>NESTLE EL</v>
          </cell>
        </row>
        <row r="298">
          <cell r="A298">
            <v>5459</v>
          </cell>
          <cell r="B298">
            <v>5459</v>
          </cell>
          <cell r="C298" t="str">
            <v>E</v>
          </cell>
          <cell r="D298" t="str">
            <v>NEVADA EL</v>
          </cell>
        </row>
        <row r="299">
          <cell r="A299">
            <v>5466</v>
          </cell>
          <cell r="B299">
            <v>5466</v>
          </cell>
          <cell r="C299" t="str">
            <v>E</v>
          </cell>
          <cell r="D299" t="str">
            <v>NEVIN EL</v>
          </cell>
        </row>
        <row r="300">
          <cell r="A300">
            <v>5479</v>
          </cell>
          <cell r="B300">
            <v>5479</v>
          </cell>
          <cell r="C300" t="str">
            <v>E</v>
          </cell>
          <cell r="D300" t="str">
            <v>NEWCASTLE EL</v>
          </cell>
        </row>
        <row r="301">
          <cell r="A301">
            <v>5505</v>
          </cell>
          <cell r="B301">
            <v>5505</v>
          </cell>
          <cell r="C301" t="str">
            <v>E</v>
          </cell>
          <cell r="D301" t="str">
            <v>9TH ST EL</v>
          </cell>
        </row>
        <row r="302">
          <cell r="A302">
            <v>5521</v>
          </cell>
          <cell r="B302">
            <v>5521</v>
          </cell>
          <cell r="C302" t="str">
            <v>E</v>
          </cell>
          <cell r="D302" t="str">
            <v>95TH ST EL</v>
          </cell>
        </row>
        <row r="303">
          <cell r="A303">
            <v>5534</v>
          </cell>
          <cell r="B303">
            <v>5534</v>
          </cell>
          <cell r="C303" t="str">
            <v>E</v>
          </cell>
          <cell r="D303" t="str">
            <v>99TH ST EL</v>
          </cell>
        </row>
        <row r="304">
          <cell r="A304">
            <v>5548</v>
          </cell>
          <cell r="B304">
            <v>5548</v>
          </cell>
          <cell r="C304" t="str">
            <v>E</v>
          </cell>
          <cell r="D304" t="str">
            <v>92ND ST EL</v>
          </cell>
        </row>
        <row r="305">
          <cell r="A305">
            <v>5562</v>
          </cell>
          <cell r="B305">
            <v>5562</v>
          </cell>
          <cell r="C305" t="str">
            <v>E</v>
          </cell>
          <cell r="D305" t="str">
            <v>BARRETT EL</v>
          </cell>
        </row>
        <row r="306">
          <cell r="A306">
            <v>5575</v>
          </cell>
          <cell r="B306">
            <v>5575</v>
          </cell>
          <cell r="C306" t="str">
            <v>E</v>
          </cell>
          <cell r="D306" t="str">
            <v>96TH ST EL</v>
          </cell>
        </row>
        <row r="307">
          <cell r="A307">
            <v>5582</v>
          </cell>
          <cell r="B307">
            <v>5582</v>
          </cell>
          <cell r="C307" t="str">
            <v>E</v>
          </cell>
          <cell r="D307" t="str">
            <v>93RD ST EL</v>
          </cell>
        </row>
        <row r="308">
          <cell r="A308">
            <v>5603</v>
          </cell>
          <cell r="B308">
            <v>5603</v>
          </cell>
          <cell r="C308" t="str">
            <v>E</v>
          </cell>
          <cell r="D308" t="str">
            <v>NOBLE EL</v>
          </cell>
        </row>
        <row r="309">
          <cell r="A309">
            <v>5604</v>
          </cell>
          <cell r="B309">
            <v>5604</v>
          </cell>
          <cell r="C309" t="str">
            <v>E</v>
          </cell>
          <cell r="D309" t="str">
            <v>PANORAMA CITY EL</v>
          </cell>
        </row>
        <row r="310">
          <cell r="A310">
            <v>5630</v>
          </cell>
          <cell r="B310">
            <v>5630</v>
          </cell>
          <cell r="C310" t="str">
            <v>E</v>
          </cell>
          <cell r="D310" t="str">
            <v>NORMANDIE EL</v>
          </cell>
        </row>
        <row r="311">
          <cell r="A311">
            <v>5644</v>
          </cell>
          <cell r="B311">
            <v>5644</v>
          </cell>
          <cell r="C311" t="str">
            <v>E</v>
          </cell>
          <cell r="D311" t="str">
            <v>NORMONT EL</v>
          </cell>
        </row>
        <row r="312">
          <cell r="A312">
            <v>5699</v>
          </cell>
          <cell r="B312">
            <v>5699</v>
          </cell>
          <cell r="C312" t="str">
            <v>E</v>
          </cell>
          <cell r="D312" t="str">
            <v>NORWOOD EL</v>
          </cell>
        </row>
        <row r="313">
          <cell r="A313">
            <v>5726</v>
          </cell>
          <cell r="B313">
            <v>5726</v>
          </cell>
          <cell r="C313" t="str">
            <v>E</v>
          </cell>
          <cell r="D313" t="str">
            <v>O MELVENY EL</v>
          </cell>
        </row>
        <row r="314">
          <cell r="A314">
            <v>5740</v>
          </cell>
          <cell r="B314">
            <v>5740</v>
          </cell>
          <cell r="C314" t="str">
            <v>E</v>
          </cell>
          <cell r="D314" t="str">
            <v>118TH ST EL</v>
          </cell>
        </row>
        <row r="315">
          <cell r="A315">
            <v>5753</v>
          </cell>
          <cell r="B315">
            <v>5753</v>
          </cell>
          <cell r="C315" t="str">
            <v>E</v>
          </cell>
          <cell r="D315" t="str">
            <v>186TH ST EL</v>
          </cell>
        </row>
        <row r="316">
          <cell r="A316">
            <v>5781</v>
          </cell>
          <cell r="B316">
            <v>5781</v>
          </cell>
          <cell r="C316" t="str">
            <v>E</v>
          </cell>
          <cell r="D316" t="str">
            <v>FLOURNOY EL</v>
          </cell>
        </row>
        <row r="317">
          <cell r="A317">
            <v>5808</v>
          </cell>
          <cell r="B317">
            <v>5808</v>
          </cell>
          <cell r="C317" t="str">
            <v>E</v>
          </cell>
          <cell r="D317" t="str">
            <v>156TH ST EL</v>
          </cell>
        </row>
        <row r="318">
          <cell r="A318">
            <v>5822</v>
          </cell>
          <cell r="B318">
            <v>5822</v>
          </cell>
          <cell r="C318" t="str">
            <v>E</v>
          </cell>
          <cell r="D318" t="str">
            <v>153RD ST EL</v>
          </cell>
        </row>
        <row r="319">
          <cell r="A319">
            <v>5836</v>
          </cell>
          <cell r="B319">
            <v>5836</v>
          </cell>
          <cell r="C319" t="str">
            <v>E</v>
          </cell>
          <cell r="D319" t="str">
            <v>109TH ST EL</v>
          </cell>
        </row>
        <row r="320">
          <cell r="A320">
            <v>5849</v>
          </cell>
          <cell r="B320">
            <v>5849</v>
          </cell>
          <cell r="C320" t="str">
            <v>E</v>
          </cell>
          <cell r="D320" t="str">
            <v>GRIFFITH JOYNER EL</v>
          </cell>
        </row>
        <row r="321">
          <cell r="A321">
            <v>5857</v>
          </cell>
          <cell r="B321">
            <v>5857</v>
          </cell>
          <cell r="C321" t="str">
            <v>E</v>
          </cell>
          <cell r="D321" t="str">
            <v>107TH ST EL</v>
          </cell>
        </row>
        <row r="322">
          <cell r="A322">
            <v>5863</v>
          </cell>
          <cell r="B322">
            <v>5863</v>
          </cell>
          <cell r="C322" t="str">
            <v>E</v>
          </cell>
          <cell r="D322" t="str">
            <v>116TH ST EL</v>
          </cell>
        </row>
        <row r="323">
          <cell r="A323">
            <v>5877</v>
          </cell>
          <cell r="B323">
            <v>5877</v>
          </cell>
          <cell r="C323" t="str">
            <v>E</v>
          </cell>
          <cell r="D323" t="str">
            <v>135TH ST EL</v>
          </cell>
        </row>
        <row r="324">
          <cell r="A324">
            <v>5884</v>
          </cell>
          <cell r="B324">
            <v>5884</v>
          </cell>
          <cell r="C324" t="str">
            <v>E</v>
          </cell>
          <cell r="D324" t="str">
            <v>112TH ST EL</v>
          </cell>
        </row>
        <row r="325">
          <cell r="A325">
            <v>5887</v>
          </cell>
          <cell r="B325">
            <v>5887</v>
          </cell>
          <cell r="C325" t="str">
            <v>E</v>
          </cell>
          <cell r="D325" t="str">
            <v>122ND ST EL</v>
          </cell>
        </row>
        <row r="326">
          <cell r="A326">
            <v>5894</v>
          </cell>
          <cell r="B326">
            <v>5894</v>
          </cell>
          <cell r="C326" t="str">
            <v>E</v>
          </cell>
          <cell r="D326" t="str">
            <v>OSCEOLA EL</v>
          </cell>
        </row>
        <row r="327">
          <cell r="A327">
            <v>5904</v>
          </cell>
          <cell r="B327">
            <v>5904</v>
          </cell>
          <cell r="C327" t="str">
            <v>E</v>
          </cell>
          <cell r="D327" t="str">
            <v>OVERLAND EL</v>
          </cell>
        </row>
        <row r="328">
          <cell r="A328">
            <v>5918</v>
          </cell>
          <cell r="B328">
            <v>5918</v>
          </cell>
          <cell r="C328" t="str">
            <v>E</v>
          </cell>
          <cell r="D328" t="str">
            <v>OXNARD EL</v>
          </cell>
        </row>
        <row r="329">
          <cell r="A329">
            <v>5959</v>
          </cell>
          <cell r="B329">
            <v>5959</v>
          </cell>
          <cell r="C329" t="str">
            <v>E</v>
          </cell>
          <cell r="D329" t="str">
            <v>PACIFIC PALISADES EL</v>
          </cell>
        </row>
        <row r="330">
          <cell r="A330">
            <v>5986</v>
          </cell>
          <cell r="B330">
            <v>5986</v>
          </cell>
          <cell r="C330" t="str">
            <v>E</v>
          </cell>
          <cell r="D330" t="str">
            <v>PALMS EL</v>
          </cell>
        </row>
        <row r="331">
          <cell r="A331">
            <v>6005</v>
          </cell>
          <cell r="B331">
            <v>6005</v>
          </cell>
          <cell r="C331" t="str">
            <v>E</v>
          </cell>
          <cell r="D331" t="str">
            <v>PARK AVE EL</v>
          </cell>
        </row>
        <row r="332">
          <cell r="A332">
            <v>6013</v>
          </cell>
          <cell r="B332">
            <v>6013</v>
          </cell>
          <cell r="C332" t="str">
            <v>E</v>
          </cell>
          <cell r="D332" t="str">
            <v>PARK WESTERN EL</v>
          </cell>
        </row>
        <row r="333">
          <cell r="A333">
            <v>6021</v>
          </cell>
          <cell r="B333">
            <v>6021</v>
          </cell>
          <cell r="C333" t="str">
            <v>E</v>
          </cell>
          <cell r="D333" t="str">
            <v>PARMELEE EL</v>
          </cell>
        </row>
        <row r="334">
          <cell r="A334">
            <v>6027</v>
          </cell>
          <cell r="B334">
            <v>6027</v>
          </cell>
          <cell r="C334" t="str">
            <v>E</v>
          </cell>
          <cell r="D334" t="str">
            <v>PARTHENIA EL</v>
          </cell>
        </row>
        <row r="335">
          <cell r="A335">
            <v>6068</v>
          </cell>
          <cell r="B335">
            <v>6068</v>
          </cell>
          <cell r="C335" t="str">
            <v>E</v>
          </cell>
          <cell r="D335" t="str">
            <v>PINEWOOD EL</v>
          </cell>
        </row>
        <row r="336">
          <cell r="A336">
            <v>6096</v>
          </cell>
          <cell r="B336">
            <v>6096</v>
          </cell>
          <cell r="C336" t="str">
            <v>E</v>
          </cell>
          <cell r="D336" t="str">
            <v>PLAINVIEW EL</v>
          </cell>
        </row>
        <row r="337">
          <cell r="A337">
            <v>6110</v>
          </cell>
          <cell r="B337">
            <v>6110</v>
          </cell>
          <cell r="C337" t="str">
            <v>E</v>
          </cell>
          <cell r="D337" t="str">
            <v>PLAYA DEL REY EL</v>
          </cell>
        </row>
        <row r="338">
          <cell r="A338">
            <v>6123</v>
          </cell>
          <cell r="B338">
            <v>6123</v>
          </cell>
          <cell r="C338" t="str">
            <v>E</v>
          </cell>
          <cell r="D338" t="str">
            <v>PLUMMER EL</v>
          </cell>
        </row>
        <row r="339">
          <cell r="A339">
            <v>6140</v>
          </cell>
          <cell r="B339">
            <v>6140</v>
          </cell>
          <cell r="C339" t="str">
            <v>E</v>
          </cell>
          <cell r="D339" t="str">
            <v>POMELO EL</v>
          </cell>
        </row>
        <row r="340">
          <cell r="A340">
            <v>6148</v>
          </cell>
          <cell r="B340">
            <v>6148</v>
          </cell>
          <cell r="C340" t="str">
            <v>E</v>
          </cell>
          <cell r="D340" t="str">
            <v>PRESIDENT EL</v>
          </cell>
        </row>
        <row r="341">
          <cell r="A341">
            <v>6158</v>
          </cell>
          <cell r="B341">
            <v>6158</v>
          </cell>
          <cell r="C341" t="str">
            <v>E</v>
          </cell>
          <cell r="D341" t="str">
            <v>PURCHE EL</v>
          </cell>
        </row>
        <row r="342">
          <cell r="A342">
            <v>6164</v>
          </cell>
          <cell r="B342">
            <v>6164</v>
          </cell>
          <cell r="C342" t="str">
            <v>E</v>
          </cell>
          <cell r="D342" t="str">
            <v>QUEEN ANNE EL</v>
          </cell>
        </row>
        <row r="343">
          <cell r="A343">
            <v>6178</v>
          </cell>
          <cell r="B343">
            <v>6178</v>
          </cell>
          <cell r="C343" t="str">
            <v>E</v>
          </cell>
          <cell r="D343" t="str">
            <v>RAMONA EL</v>
          </cell>
        </row>
        <row r="344">
          <cell r="A344">
            <v>6179</v>
          </cell>
          <cell r="B344">
            <v>6179</v>
          </cell>
          <cell r="C344" t="str">
            <v>E</v>
          </cell>
          <cell r="D344" t="str">
            <v>KINGSLEY EL</v>
          </cell>
        </row>
        <row r="345">
          <cell r="A345">
            <v>6192</v>
          </cell>
          <cell r="B345">
            <v>6192</v>
          </cell>
          <cell r="C345" t="str">
            <v>E</v>
          </cell>
          <cell r="D345" t="str">
            <v>RANCHITO EL</v>
          </cell>
        </row>
        <row r="346">
          <cell r="A346">
            <v>6219</v>
          </cell>
          <cell r="B346">
            <v>6219</v>
          </cell>
          <cell r="C346" t="str">
            <v>E</v>
          </cell>
          <cell r="D346" t="str">
            <v>RAYMOND AVE EL</v>
          </cell>
        </row>
        <row r="347">
          <cell r="A347">
            <v>6233</v>
          </cell>
          <cell r="B347">
            <v>6233</v>
          </cell>
          <cell r="C347" t="str">
            <v>E</v>
          </cell>
          <cell r="D347" t="str">
            <v>RESEDA EL</v>
          </cell>
        </row>
        <row r="348">
          <cell r="A348">
            <v>6260</v>
          </cell>
          <cell r="B348">
            <v>6260</v>
          </cell>
          <cell r="C348" t="str">
            <v>E</v>
          </cell>
          <cell r="D348" t="str">
            <v>RICHLAND EL</v>
          </cell>
        </row>
        <row r="349">
          <cell r="A349">
            <v>6274</v>
          </cell>
          <cell r="B349">
            <v>6274</v>
          </cell>
          <cell r="C349" t="str">
            <v>E</v>
          </cell>
          <cell r="D349" t="str">
            <v>HAMASAKI EL</v>
          </cell>
        </row>
        <row r="350">
          <cell r="A350">
            <v>6288</v>
          </cell>
          <cell r="B350">
            <v>6288</v>
          </cell>
          <cell r="C350" t="str">
            <v>E</v>
          </cell>
          <cell r="D350" t="str">
            <v>RIO VISTA EL</v>
          </cell>
        </row>
        <row r="351">
          <cell r="A351">
            <v>6301</v>
          </cell>
          <cell r="B351">
            <v>6301</v>
          </cell>
          <cell r="C351" t="str">
            <v>E</v>
          </cell>
          <cell r="D351" t="str">
            <v>RITTER EL</v>
          </cell>
        </row>
        <row r="352">
          <cell r="A352">
            <v>6315</v>
          </cell>
          <cell r="B352">
            <v>6315</v>
          </cell>
          <cell r="C352" t="str">
            <v>E</v>
          </cell>
          <cell r="D352" t="str">
            <v>RIVERSIDE EL</v>
          </cell>
        </row>
        <row r="353">
          <cell r="A353">
            <v>6329</v>
          </cell>
          <cell r="B353">
            <v>6329</v>
          </cell>
          <cell r="C353" t="str">
            <v>E</v>
          </cell>
          <cell r="D353" t="str">
            <v>ROCKDALE EL</v>
          </cell>
        </row>
        <row r="354">
          <cell r="A354">
            <v>6342</v>
          </cell>
          <cell r="B354">
            <v>6342</v>
          </cell>
          <cell r="C354" t="str">
            <v>E</v>
          </cell>
          <cell r="D354" t="str">
            <v>COEUR D ALENE EL</v>
          </cell>
        </row>
        <row r="355">
          <cell r="A355">
            <v>6356</v>
          </cell>
          <cell r="B355">
            <v>6356</v>
          </cell>
          <cell r="C355" t="str">
            <v>E</v>
          </cell>
          <cell r="D355" t="str">
            <v>ROSCOE EL</v>
          </cell>
        </row>
        <row r="356">
          <cell r="A356">
            <v>6363</v>
          </cell>
          <cell r="B356">
            <v>6363</v>
          </cell>
          <cell r="C356" t="str">
            <v>E</v>
          </cell>
          <cell r="D356" t="str">
            <v>ROSCOMARE EL</v>
          </cell>
        </row>
        <row r="357">
          <cell r="A357">
            <v>6370</v>
          </cell>
          <cell r="B357">
            <v>6370</v>
          </cell>
          <cell r="C357" t="str">
            <v>E</v>
          </cell>
          <cell r="D357" t="str">
            <v>ROSEMONT EL</v>
          </cell>
        </row>
        <row r="358">
          <cell r="A358">
            <v>6384</v>
          </cell>
          <cell r="B358">
            <v>6384</v>
          </cell>
          <cell r="C358" t="str">
            <v>E</v>
          </cell>
          <cell r="D358" t="str">
            <v>ROSEWOOD EL</v>
          </cell>
        </row>
        <row r="359">
          <cell r="A359">
            <v>6425</v>
          </cell>
          <cell r="B359">
            <v>6425</v>
          </cell>
          <cell r="C359" t="str">
            <v>E</v>
          </cell>
          <cell r="D359" t="str">
            <v>ROWAN EL</v>
          </cell>
        </row>
        <row r="360">
          <cell r="A360">
            <v>6426</v>
          </cell>
          <cell r="B360">
            <v>6426</v>
          </cell>
          <cell r="C360" t="str">
            <v>EP</v>
          </cell>
          <cell r="D360" t="str">
            <v>AMANECER PC</v>
          </cell>
        </row>
        <row r="361">
          <cell r="A361">
            <v>6438</v>
          </cell>
          <cell r="B361">
            <v>6438</v>
          </cell>
          <cell r="C361" t="str">
            <v>E</v>
          </cell>
          <cell r="D361" t="str">
            <v>RUSSELL EL</v>
          </cell>
        </row>
        <row r="362">
          <cell r="A362">
            <v>6452</v>
          </cell>
          <cell r="B362">
            <v>6452</v>
          </cell>
          <cell r="C362" t="str">
            <v>E</v>
          </cell>
          <cell r="D362" t="str">
            <v>SAN FERNANDO EL</v>
          </cell>
        </row>
        <row r="363">
          <cell r="A363">
            <v>6466</v>
          </cell>
          <cell r="B363">
            <v>6466</v>
          </cell>
          <cell r="C363" t="str">
            <v>E</v>
          </cell>
          <cell r="D363" t="str">
            <v>SAN GABRIEL EL</v>
          </cell>
        </row>
        <row r="364">
          <cell r="A364">
            <v>6479</v>
          </cell>
          <cell r="B364">
            <v>6479</v>
          </cell>
          <cell r="C364" t="str">
            <v>E</v>
          </cell>
          <cell r="D364" t="str">
            <v>SAN JOSE EL</v>
          </cell>
        </row>
        <row r="365">
          <cell r="A365">
            <v>6493</v>
          </cell>
          <cell r="B365">
            <v>6493</v>
          </cell>
          <cell r="C365" t="str">
            <v>E</v>
          </cell>
          <cell r="D365" t="str">
            <v>SAN PASCUAL EL</v>
          </cell>
        </row>
        <row r="366">
          <cell r="A366">
            <v>6507</v>
          </cell>
          <cell r="B366">
            <v>6507</v>
          </cell>
          <cell r="C366" t="str">
            <v>E</v>
          </cell>
          <cell r="D366" t="str">
            <v>SAN PEDRO EL</v>
          </cell>
        </row>
        <row r="367">
          <cell r="A367">
            <v>6534</v>
          </cell>
          <cell r="B367">
            <v>6534</v>
          </cell>
          <cell r="C367" t="str">
            <v>E</v>
          </cell>
          <cell r="D367" t="str">
            <v>KING JR EL</v>
          </cell>
        </row>
        <row r="368">
          <cell r="A368">
            <v>6549</v>
          </cell>
          <cell r="B368">
            <v>6549</v>
          </cell>
          <cell r="C368" t="str">
            <v>EP</v>
          </cell>
          <cell r="D368" t="str">
            <v>HOLLYWOOD PC</v>
          </cell>
        </row>
        <row r="369">
          <cell r="A369">
            <v>6565</v>
          </cell>
          <cell r="B369">
            <v>6565</v>
          </cell>
          <cell r="C369" t="str">
            <v>E</v>
          </cell>
          <cell r="D369" t="str">
            <v>SATICOY EL</v>
          </cell>
        </row>
        <row r="370">
          <cell r="A370">
            <v>6575</v>
          </cell>
          <cell r="B370">
            <v>6575</v>
          </cell>
          <cell r="C370" t="str">
            <v>E</v>
          </cell>
          <cell r="D370" t="str">
            <v>2ND ST EL</v>
          </cell>
        </row>
        <row r="371">
          <cell r="A371">
            <v>6589</v>
          </cell>
          <cell r="B371">
            <v>6589</v>
          </cell>
          <cell r="C371" t="str">
            <v>E</v>
          </cell>
          <cell r="D371" t="str">
            <v>SELMA EL</v>
          </cell>
        </row>
        <row r="372">
          <cell r="A372">
            <v>6606</v>
          </cell>
          <cell r="B372">
            <v>6606</v>
          </cell>
          <cell r="C372" t="str">
            <v>E</v>
          </cell>
          <cell r="D372" t="str">
            <v>SERRANIA EL</v>
          </cell>
        </row>
        <row r="373">
          <cell r="A373">
            <v>6616</v>
          </cell>
          <cell r="B373">
            <v>6616</v>
          </cell>
          <cell r="C373" t="str">
            <v>E</v>
          </cell>
          <cell r="D373" t="str">
            <v>7TH ST EL</v>
          </cell>
        </row>
        <row r="374">
          <cell r="A374">
            <v>6630</v>
          </cell>
          <cell r="B374">
            <v>6630</v>
          </cell>
          <cell r="C374" t="str">
            <v>E</v>
          </cell>
          <cell r="D374" t="str">
            <v>75TH ST EL</v>
          </cell>
        </row>
        <row r="375">
          <cell r="A375">
            <v>6644</v>
          </cell>
          <cell r="B375">
            <v>6644</v>
          </cell>
          <cell r="C375" t="str">
            <v>E</v>
          </cell>
          <cell r="D375" t="str">
            <v>74TH ST EL</v>
          </cell>
        </row>
        <row r="376">
          <cell r="A376">
            <v>6658</v>
          </cell>
          <cell r="B376">
            <v>6658</v>
          </cell>
          <cell r="C376" t="str">
            <v>E</v>
          </cell>
          <cell r="D376" t="str">
            <v>MC KINLEY EL</v>
          </cell>
        </row>
        <row r="377">
          <cell r="A377">
            <v>6665</v>
          </cell>
          <cell r="B377">
            <v>6665</v>
          </cell>
          <cell r="C377" t="str">
            <v>E</v>
          </cell>
          <cell r="D377" t="str">
            <v>SHARP EL</v>
          </cell>
        </row>
        <row r="378">
          <cell r="A378">
            <v>6671</v>
          </cell>
          <cell r="B378">
            <v>6671</v>
          </cell>
          <cell r="C378" t="str">
            <v>E</v>
          </cell>
          <cell r="D378" t="str">
            <v>SHENANDOAH EL</v>
          </cell>
        </row>
        <row r="379">
          <cell r="A379">
            <v>6685</v>
          </cell>
          <cell r="B379">
            <v>6685</v>
          </cell>
          <cell r="C379" t="str">
            <v>E</v>
          </cell>
          <cell r="D379" t="str">
            <v>SHERIDAN ST EL</v>
          </cell>
        </row>
        <row r="380">
          <cell r="A380">
            <v>6699</v>
          </cell>
          <cell r="B380">
            <v>6699</v>
          </cell>
          <cell r="C380" t="str">
            <v>E</v>
          </cell>
          <cell r="D380" t="str">
            <v>SHERMAN OAKS EL</v>
          </cell>
        </row>
        <row r="381">
          <cell r="A381">
            <v>6712</v>
          </cell>
          <cell r="B381">
            <v>6712</v>
          </cell>
          <cell r="C381" t="str">
            <v>E</v>
          </cell>
          <cell r="D381" t="str">
            <v>SHIRLEY EL</v>
          </cell>
        </row>
        <row r="382">
          <cell r="A382">
            <v>6740</v>
          </cell>
          <cell r="B382">
            <v>6740</v>
          </cell>
          <cell r="C382" t="str">
            <v>E</v>
          </cell>
          <cell r="D382" t="str">
            <v>SHORT EL</v>
          </cell>
        </row>
        <row r="383">
          <cell r="A383">
            <v>6753</v>
          </cell>
          <cell r="B383">
            <v>6753</v>
          </cell>
          <cell r="C383" t="str">
            <v>E</v>
          </cell>
          <cell r="D383" t="str">
            <v>SIERRA PARK EL</v>
          </cell>
        </row>
        <row r="384">
          <cell r="A384">
            <v>6767</v>
          </cell>
          <cell r="B384">
            <v>6767</v>
          </cell>
          <cell r="C384" t="str">
            <v>E</v>
          </cell>
          <cell r="D384" t="str">
            <v>SIERRA VISTA EL</v>
          </cell>
        </row>
        <row r="385">
          <cell r="A385">
            <v>6781</v>
          </cell>
          <cell r="B385">
            <v>6781</v>
          </cell>
          <cell r="C385" t="str">
            <v>E</v>
          </cell>
          <cell r="D385" t="str">
            <v>6TH AVE EL</v>
          </cell>
        </row>
        <row r="386">
          <cell r="A386">
            <v>6795</v>
          </cell>
          <cell r="B386">
            <v>6795</v>
          </cell>
          <cell r="C386" t="str">
            <v>E</v>
          </cell>
          <cell r="D386" t="str">
            <v>68TH ST EL</v>
          </cell>
        </row>
        <row r="387">
          <cell r="A387">
            <v>6808</v>
          </cell>
          <cell r="B387">
            <v>6808</v>
          </cell>
          <cell r="C387" t="str">
            <v>E</v>
          </cell>
          <cell r="D387" t="str">
            <v>61ST ST EL</v>
          </cell>
        </row>
        <row r="388">
          <cell r="A388">
            <v>6822</v>
          </cell>
          <cell r="B388">
            <v>6822</v>
          </cell>
          <cell r="C388" t="str">
            <v>E</v>
          </cell>
          <cell r="D388" t="str">
            <v>66TH ST EL</v>
          </cell>
        </row>
        <row r="389">
          <cell r="A389">
            <v>6836</v>
          </cell>
          <cell r="B389">
            <v>6836</v>
          </cell>
          <cell r="C389" t="str">
            <v>E</v>
          </cell>
          <cell r="D389" t="str">
            <v>SOLANO EL</v>
          </cell>
        </row>
        <row r="390">
          <cell r="A390">
            <v>6849</v>
          </cell>
          <cell r="B390">
            <v>6849</v>
          </cell>
          <cell r="C390" t="str">
            <v>E</v>
          </cell>
          <cell r="D390" t="str">
            <v>SOTO EL</v>
          </cell>
        </row>
        <row r="391">
          <cell r="A391">
            <v>6863</v>
          </cell>
          <cell r="B391">
            <v>6863</v>
          </cell>
          <cell r="C391" t="str">
            <v>E</v>
          </cell>
          <cell r="D391" t="str">
            <v>SOUTH PARK EL</v>
          </cell>
        </row>
        <row r="392">
          <cell r="A392">
            <v>6868</v>
          </cell>
          <cell r="B392">
            <v>6868</v>
          </cell>
          <cell r="C392" t="str">
            <v>J</v>
          </cell>
          <cell r="D392" t="str">
            <v>SOUTH REGION MS # 6</v>
          </cell>
        </row>
        <row r="393">
          <cell r="A393">
            <v>6869</v>
          </cell>
          <cell r="B393">
            <v>6869</v>
          </cell>
          <cell r="C393" t="str">
            <v>E</v>
          </cell>
          <cell r="D393" t="str">
            <v>SOUTH REGION ES # 1</v>
          </cell>
        </row>
        <row r="394">
          <cell r="A394">
            <v>6872</v>
          </cell>
          <cell r="B394">
            <v>6872</v>
          </cell>
          <cell r="C394" t="str">
            <v>E</v>
          </cell>
          <cell r="D394" t="str">
            <v>SOUTH REGION ES # 2</v>
          </cell>
        </row>
        <row r="395">
          <cell r="A395">
            <v>6873</v>
          </cell>
          <cell r="B395">
            <v>6873</v>
          </cell>
          <cell r="C395" t="str">
            <v>E</v>
          </cell>
          <cell r="D395" t="str">
            <v>SOUTH REGION ES # 3</v>
          </cell>
        </row>
        <row r="396">
          <cell r="A396">
            <v>6874</v>
          </cell>
          <cell r="B396" t="e">
            <v>#N/A</v>
          </cell>
          <cell r="C396" t="str">
            <v>E</v>
          </cell>
          <cell r="D396" t="str">
            <v>SOUTH REGION ES # 4</v>
          </cell>
        </row>
        <row r="397">
          <cell r="A397">
            <v>6875</v>
          </cell>
          <cell r="B397">
            <v>6875</v>
          </cell>
          <cell r="C397" t="str">
            <v>E</v>
          </cell>
          <cell r="D397" t="str">
            <v>SAN MIGUEL EL</v>
          </cell>
        </row>
        <row r="398">
          <cell r="A398">
            <v>6878</v>
          </cell>
          <cell r="B398">
            <v>6878</v>
          </cell>
          <cell r="C398" t="str">
            <v>E</v>
          </cell>
          <cell r="D398" t="str">
            <v>MONTARA AVE EL</v>
          </cell>
        </row>
        <row r="399">
          <cell r="A399">
            <v>6880</v>
          </cell>
          <cell r="B399">
            <v>6880</v>
          </cell>
          <cell r="C399" t="str">
            <v>E</v>
          </cell>
          <cell r="D399" t="str">
            <v>INDEPENDENCE EL</v>
          </cell>
        </row>
        <row r="400">
          <cell r="A400">
            <v>6886</v>
          </cell>
          <cell r="B400">
            <v>6886</v>
          </cell>
          <cell r="C400" t="str">
            <v>E</v>
          </cell>
          <cell r="D400" t="str">
            <v>SOUTH REGION ES #7</v>
          </cell>
        </row>
        <row r="401">
          <cell r="A401">
            <v>6890</v>
          </cell>
          <cell r="B401">
            <v>6890</v>
          </cell>
          <cell r="C401" t="str">
            <v>E</v>
          </cell>
          <cell r="D401" t="str">
            <v>STAGG EL</v>
          </cell>
        </row>
        <row r="402">
          <cell r="A402">
            <v>6904</v>
          </cell>
          <cell r="B402">
            <v>6904</v>
          </cell>
          <cell r="C402" t="str">
            <v>E</v>
          </cell>
          <cell r="D402" t="str">
            <v>STANFORD EL</v>
          </cell>
        </row>
        <row r="403">
          <cell r="A403">
            <v>6905</v>
          </cell>
          <cell r="B403">
            <v>6905</v>
          </cell>
          <cell r="C403" t="str">
            <v>EP</v>
          </cell>
          <cell r="D403" t="str">
            <v>STANFORD PC</v>
          </cell>
        </row>
        <row r="404">
          <cell r="A404">
            <v>6918</v>
          </cell>
          <cell r="B404">
            <v>6918</v>
          </cell>
          <cell r="C404" t="str">
            <v>E</v>
          </cell>
          <cell r="D404" t="str">
            <v>STATE EL</v>
          </cell>
        </row>
        <row r="405">
          <cell r="A405">
            <v>6920</v>
          </cell>
          <cell r="B405">
            <v>6920</v>
          </cell>
          <cell r="C405" t="str">
            <v>E</v>
          </cell>
          <cell r="D405" t="str">
            <v>HOPE EL</v>
          </cell>
        </row>
        <row r="406">
          <cell r="A406">
            <v>6932</v>
          </cell>
          <cell r="B406">
            <v>6932</v>
          </cell>
          <cell r="C406" t="str">
            <v>E</v>
          </cell>
          <cell r="D406" t="str">
            <v>STERRY EL</v>
          </cell>
        </row>
        <row r="407">
          <cell r="A407">
            <v>6945</v>
          </cell>
          <cell r="B407">
            <v>6945</v>
          </cell>
          <cell r="C407" t="str">
            <v>E</v>
          </cell>
          <cell r="D407" t="str">
            <v>STONEHURST EL</v>
          </cell>
        </row>
        <row r="408">
          <cell r="A408">
            <v>6952</v>
          </cell>
          <cell r="B408">
            <v>6952</v>
          </cell>
          <cell r="C408" t="str">
            <v>E</v>
          </cell>
          <cell r="D408" t="str">
            <v>STONER EL</v>
          </cell>
        </row>
        <row r="409">
          <cell r="A409">
            <v>6959</v>
          </cell>
          <cell r="B409">
            <v>6959</v>
          </cell>
          <cell r="C409" t="str">
            <v>E</v>
          </cell>
          <cell r="D409" t="str">
            <v>STRATHERN EL</v>
          </cell>
        </row>
        <row r="410">
          <cell r="A410">
            <v>6973</v>
          </cell>
          <cell r="B410">
            <v>6973</v>
          </cell>
          <cell r="C410" t="str">
            <v>E</v>
          </cell>
          <cell r="D410" t="str">
            <v>SUNLAND EL</v>
          </cell>
        </row>
        <row r="411">
          <cell r="A411">
            <v>6986</v>
          </cell>
          <cell r="B411">
            <v>6986</v>
          </cell>
          <cell r="C411" t="str">
            <v>E</v>
          </cell>
          <cell r="D411" t="str">
            <v>SUNNY BRAE EL</v>
          </cell>
        </row>
        <row r="412">
          <cell r="A412">
            <v>6988</v>
          </cell>
          <cell r="B412">
            <v>6988</v>
          </cell>
          <cell r="C412" t="str">
            <v>E</v>
          </cell>
          <cell r="D412" t="str">
            <v>SUNRISE EL</v>
          </cell>
        </row>
        <row r="413">
          <cell r="A413">
            <v>7007</v>
          </cell>
          <cell r="B413">
            <v>7007</v>
          </cell>
          <cell r="C413" t="str">
            <v>E</v>
          </cell>
          <cell r="D413" t="str">
            <v>SUPERIOR EL</v>
          </cell>
        </row>
        <row r="414">
          <cell r="A414">
            <v>7014</v>
          </cell>
          <cell r="B414">
            <v>7014</v>
          </cell>
          <cell r="C414" t="str">
            <v>E</v>
          </cell>
          <cell r="D414" t="str">
            <v>SYLMAR EL</v>
          </cell>
        </row>
        <row r="415">
          <cell r="A415">
            <v>7027</v>
          </cell>
          <cell r="B415">
            <v>7027</v>
          </cell>
          <cell r="C415" t="str">
            <v>E</v>
          </cell>
          <cell r="D415" t="str">
            <v>SYLVAN PARK EL</v>
          </cell>
        </row>
        <row r="416">
          <cell r="A416">
            <v>7035</v>
          </cell>
          <cell r="B416">
            <v>7035</v>
          </cell>
          <cell r="C416" t="str">
            <v>E</v>
          </cell>
          <cell r="D416" t="str">
            <v>TAPER EL</v>
          </cell>
        </row>
        <row r="417">
          <cell r="A417">
            <v>7041</v>
          </cell>
          <cell r="B417">
            <v>7041</v>
          </cell>
          <cell r="C417" t="str">
            <v>E</v>
          </cell>
          <cell r="D417" t="str">
            <v>TARZANA EL</v>
          </cell>
        </row>
        <row r="418">
          <cell r="A418">
            <v>7068</v>
          </cell>
          <cell r="B418">
            <v>7068</v>
          </cell>
          <cell r="C418" t="str">
            <v>E</v>
          </cell>
          <cell r="D418" t="str">
            <v>TELFAIR EL</v>
          </cell>
        </row>
        <row r="419">
          <cell r="A419">
            <v>7082</v>
          </cell>
          <cell r="B419">
            <v>7082</v>
          </cell>
          <cell r="C419" t="str">
            <v>E</v>
          </cell>
          <cell r="D419" t="str">
            <v>10TH ST EL</v>
          </cell>
        </row>
        <row r="420">
          <cell r="A420">
            <v>7110</v>
          </cell>
          <cell r="B420">
            <v>7110</v>
          </cell>
          <cell r="C420" t="str">
            <v>E</v>
          </cell>
          <cell r="D420" t="str">
            <v>3RD ST EL</v>
          </cell>
        </row>
        <row r="421">
          <cell r="A421">
            <v>7123</v>
          </cell>
          <cell r="B421">
            <v>7123</v>
          </cell>
          <cell r="C421" t="str">
            <v>ES</v>
          </cell>
          <cell r="D421" t="str">
            <v>BRADLEY ENV/HUMAN MG</v>
          </cell>
        </row>
        <row r="422">
          <cell r="A422">
            <v>7151</v>
          </cell>
          <cell r="B422">
            <v>7151</v>
          </cell>
          <cell r="C422" t="str">
            <v>E</v>
          </cell>
          <cell r="D422" t="str">
            <v>WEEMES EL</v>
          </cell>
        </row>
        <row r="423">
          <cell r="A423">
            <v>7164</v>
          </cell>
          <cell r="B423">
            <v>7164</v>
          </cell>
          <cell r="C423" t="str">
            <v>E</v>
          </cell>
          <cell r="D423" t="str">
            <v>BRIGHT EL</v>
          </cell>
        </row>
        <row r="424">
          <cell r="A424">
            <v>7178</v>
          </cell>
          <cell r="B424">
            <v>7178</v>
          </cell>
          <cell r="C424" t="str">
            <v>E</v>
          </cell>
          <cell r="D424" t="str">
            <v>TOLAND WAY EL</v>
          </cell>
        </row>
        <row r="425">
          <cell r="A425">
            <v>7192</v>
          </cell>
          <cell r="B425">
            <v>7192</v>
          </cell>
          <cell r="C425" t="str">
            <v>E</v>
          </cell>
          <cell r="D425" t="str">
            <v>TOLUCA LAKE EL</v>
          </cell>
        </row>
        <row r="426">
          <cell r="A426">
            <v>7198</v>
          </cell>
          <cell r="B426">
            <v>7198</v>
          </cell>
          <cell r="C426" t="str">
            <v>E</v>
          </cell>
          <cell r="D426" t="str">
            <v>TOPANGA EL</v>
          </cell>
        </row>
        <row r="427">
          <cell r="A427">
            <v>7201</v>
          </cell>
          <cell r="B427">
            <v>7201</v>
          </cell>
          <cell r="C427" t="str">
            <v>E</v>
          </cell>
          <cell r="D427" t="str">
            <v>TOPEKA DR EL</v>
          </cell>
        </row>
        <row r="428">
          <cell r="A428">
            <v>7205</v>
          </cell>
          <cell r="B428">
            <v>7205</v>
          </cell>
          <cell r="C428" t="str">
            <v>E</v>
          </cell>
          <cell r="D428" t="str">
            <v>TOWNE EL</v>
          </cell>
        </row>
        <row r="429">
          <cell r="A429">
            <v>7219</v>
          </cell>
          <cell r="B429">
            <v>7219</v>
          </cell>
          <cell r="C429" t="str">
            <v>E</v>
          </cell>
          <cell r="D429" t="str">
            <v>TRINITY EL</v>
          </cell>
        </row>
        <row r="430">
          <cell r="A430">
            <v>7220</v>
          </cell>
          <cell r="B430">
            <v>7220</v>
          </cell>
          <cell r="C430" t="str">
            <v>EP</v>
          </cell>
          <cell r="D430" t="str">
            <v>MAPLE PC</v>
          </cell>
        </row>
        <row r="431">
          <cell r="A431">
            <v>7247</v>
          </cell>
          <cell r="B431">
            <v>7247</v>
          </cell>
          <cell r="C431" t="str">
            <v>E</v>
          </cell>
          <cell r="D431" t="str">
            <v>TULSA EL</v>
          </cell>
        </row>
        <row r="432">
          <cell r="A432">
            <v>7260</v>
          </cell>
          <cell r="B432">
            <v>7260</v>
          </cell>
          <cell r="C432" t="str">
            <v>E</v>
          </cell>
          <cell r="D432" t="str">
            <v>TWEEDY EL</v>
          </cell>
        </row>
        <row r="433">
          <cell r="A433">
            <v>7274</v>
          </cell>
          <cell r="B433">
            <v>7274</v>
          </cell>
          <cell r="C433" t="str">
            <v>E</v>
          </cell>
          <cell r="D433" t="str">
            <v>20TH ST EL</v>
          </cell>
        </row>
        <row r="434">
          <cell r="A434">
            <v>7288</v>
          </cell>
          <cell r="B434">
            <v>7288</v>
          </cell>
          <cell r="C434" t="str">
            <v>E</v>
          </cell>
          <cell r="D434" t="str">
            <v>28TH ST EL</v>
          </cell>
        </row>
        <row r="435">
          <cell r="A435">
            <v>7301</v>
          </cell>
          <cell r="B435">
            <v>7301</v>
          </cell>
          <cell r="C435" t="str">
            <v>E</v>
          </cell>
          <cell r="D435" t="str">
            <v>24TH ST EL</v>
          </cell>
        </row>
        <row r="436">
          <cell r="A436">
            <v>7329</v>
          </cell>
          <cell r="B436">
            <v>7329</v>
          </cell>
          <cell r="C436" t="str">
            <v>E</v>
          </cell>
          <cell r="D436" t="str">
            <v>232ND PL EL</v>
          </cell>
        </row>
        <row r="437">
          <cell r="A437">
            <v>7342</v>
          </cell>
          <cell r="B437">
            <v>7342</v>
          </cell>
          <cell r="C437" t="str">
            <v>E</v>
          </cell>
          <cell r="D437" t="str">
            <v>MEYLER EL</v>
          </cell>
        </row>
        <row r="438">
          <cell r="A438">
            <v>7356</v>
          </cell>
          <cell r="B438">
            <v>7356</v>
          </cell>
          <cell r="C438" t="str">
            <v>E</v>
          </cell>
          <cell r="D438" t="str">
            <v>UNION EL</v>
          </cell>
        </row>
        <row r="439">
          <cell r="A439">
            <v>7370</v>
          </cell>
          <cell r="B439">
            <v>7370</v>
          </cell>
          <cell r="C439" t="str">
            <v>EJ</v>
          </cell>
          <cell r="D439" t="str">
            <v>UTAH EL</v>
          </cell>
        </row>
        <row r="440">
          <cell r="A440">
            <v>7384</v>
          </cell>
          <cell r="B440">
            <v>7384</v>
          </cell>
          <cell r="C440" t="str">
            <v>E</v>
          </cell>
          <cell r="D440" t="str">
            <v>VALERIO EL</v>
          </cell>
        </row>
        <row r="441">
          <cell r="A441">
            <v>7397</v>
          </cell>
          <cell r="B441">
            <v>7397</v>
          </cell>
          <cell r="C441" t="str">
            <v>E</v>
          </cell>
          <cell r="D441" t="str">
            <v>VALLEY VIEW EL</v>
          </cell>
        </row>
        <row r="442">
          <cell r="A442">
            <v>7398</v>
          </cell>
          <cell r="B442">
            <v>7398</v>
          </cell>
          <cell r="C442" t="str">
            <v>E</v>
          </cell>
          <cell r="D442" t="str">
            <v>VALLEY REGION ES # 6</v>
          </cell>
        </row>
        <row r="443">
          <cell r="A443">
            <v>7399</v>
          </cell>
          <cell r="B443">
            <v>7399</v>
          </cell>
          <cell r="C443" t="str">
            <v>E</v>
          </cell>
          <cell r="D443" t="str">
            <v>VALLEY REGION ES # 7</v>
          </cell>
        </row>
        <row r="444">
          <cell r="A444">
            <v>7400</v>
          </cell>
          <cell r="B444">
            <v>7400</v>
          </cell>
          <cell r="C444" t="str">
            <v>E</v>
          </cell>
          <cell r="D444" t="str">
            <v>VALLEY REGION ES # 8</v>
          </cell>
        </row>
        <row r="445">
          <cell r="A445">
            <v>7401</v>
          </cell>
          <cell r="B445">
            <v>7401</v>
          </cell>
          <cell r="C445" t="str">
            <v>E</v>
          </cell>
          <cell r="D445" t="str">
            <v>VALLEY REGION ES # 9</v>
          </cell>
        </row>
        <row r="446">
          <cell r="A446">
            <v>7402</v>
          </cell>
          <cell r="B446">
            <v>7402</v>
          </cell>
          <cell r="C446" t="str">
            <v>E</v>
          </cell>
          <cell r="D446" t="str">
            <v>VALLEY REGION ES # 10</v>
          </cell>
        </row>
        <row r="447">
          <cell r="A447">
            <v>7404</v>
          </cell>
          <cell r="B447">
            <v>7404</v>
          </cell>
          <cell r="C447" t="str">
            <v>E</v>
          </cell>
          <cell r="D447" t="str">
            <v>VALLEY REGION ES # 12</v>
          </cell>
        </row>
        <row r="448">
          <cell r="A448">
            <v>7411</v>
          </cell>
          <cell r="B448">
            <v>7411</v>
          </cell>
          <cell r="C448" t="str">
            <v>E</v>
          </cell>
          <cell r="D448" t="str">
            <v>VANALDEN EL</v>
          </cell>
        </row>
        <row r="449">
          <cell r="A449">
            <v>7419</v>
          </cell>
          <cell r="B449">
            <v>7419</v>
          </cell>
          <cell r="C449" t="str">
            <v>E</v>
          </cell>
          <cell r="D449" t="str">
            <v>VAN DEENE EL</v>
          </cell>
        </row>
        <row r="450">
          <cell r="A450">
            <v>7422</v>
          </cell>
          <cell r="B450">
            <v>7422</v>
          </cell>
          <cell r="C450" t="str">
            <v>E</v>
          </cell>
          <cell r="D450" t="str">
            <v>VAN GOGH EL</v>
          </cell>
        </row>
        <row r="451">
          <cell r="A451">
            <v>7425</v>
          </cell>
          <cell r="B451">
            <v>7425</v>
          </cell>
          <cell r="C451" t="str">
            <v>E</v>
          </cell>
          <cell r="D451" t="str">
            <v>VAN NESS EL</v>
          </cell>
        </row>
        <row r="452">
          <cell r="A452">
            <v>7432</v>
          </cell>
          <cell r="B452">
            <v>7432</v>
          </cell>
          <cell r="C452" t="str">
            <v>E</v>
          </cell>
          <cell r="D452" t="str">
            <v>COLUMBUS AVE EL</v>
          </cell>
        </row>
        <row r="453">
          <cell r="A453">
            <v>7438</v>
          </cell>
          <cell r="B453">
            <v>7438</v>
          </cell>
          <cell r="C453" t="str">
            <v>E</v>
          </cell>
          <cell r="D453" t="str">
            <v>VAN NUYS EL</v>
          </cell>
        </row>
        <row r="454">
          <cell r="A454">
            <v>7439</v>
          </cell>
          <cell r="B454">
            <v>7439</v>
          </cell>
          <cell r="C454" t="str">
            <v>EP</v>
          </cell>
          <cell r="D454" t="str">
            <v>KINDERGARTEN LRN ACD</v>
          </cell>
        </row>
        <row r="455">
          <cell r="A455">
            <v>7466</v>
          </cell>
          <cell r="B455">
            <v>7466</v>
          </cell>
          <cell r="C455" t="str">
            <v>E</v>
          </cell>
          <cell r="D455" t="str">
            <v>VENA EL</v>
          </cell>
        </row>
        <row r="456">
          <cell r="A456">
            <v>7479</v>
          </cell>
          <cell r="B456">
            <v>7479</v>
          </cell>
          <cell r="C456" t="str">
            <v>E</v>
          </cell>
          <cell r="D456" t="str">
            <v>VERMONT EL</v>
          </cell>
        </row>
        <row r="457">
          <cell r="A457">
            <v>7493</v>
          </cell>
          <cell r="B457">
            <v>7493</v>
          </cell>
          <cell r="C457" t="str">
            <v>E</v>
          </cell>
          <cell r="D457" t="str">
            <v>VERNON CITY EL</v>
          </cell>
        </row>
        <row r="458">
          <cell r="A458">
            <v>7507</v>
          </cell>
          <cell r="B458">
            <v>7507</v>
          </cell>
          <cell r="C458" t="str">
            <v>E</v>
          </cell>
          <cell r="D458" t="str">
            <v>VICTORIA EL</v>
          </cell>
        </row>
        <row r="459">
          <cell r="A459">
            <v>7521</v>
          </cell>
          <cell r="B459">
            <v>7521</v>
          </cell>
          <cell r="C459" t="str">
            <v>E</v>
          </cell>
          <cell r="D459" t="str">
            <v>VICTORY EL</v>
          </cell>
        </row>
        <row r="460">
          <cell r="A460">
            <v>7534</v>
          </cell>
          <cell r="B460">
            <v>7534</v>
          </cell>
          <cell r="C460" t="str">
            <v>E</v>
          </cell>
          <cell r="D460" t="str">
            <v>VINE EL</v>
          </cell>
        </row>
        <row r="461">
          <cell r="A461">
            <v>7548</v>
          </cell>
          <cell r="B461">
            <v>7548</v>
          </cell>
          <cell r="C461" t="str">
            <v>E</v>
          </cell>
          <cell r="D461" t="str">
            <v>VINEDALE EL</v>
          </cell>
        </row>
        <row r="462">
          <cell r="A462">
            <v>7575</v>
          </cell>
          <cell r="B462">
            <v>7575</v>
          </cell>
          <cell r="C462" t="str">
            <v>E</v>
          </cell>
          <cell r="D462" t="str">
            <v>VIRGINIA EL</v>
          </cell>
        </row>
        <row r="463">
          <cell r="A463">
            <v>7589</v>
          </cell>
          <cell r="B463">
            <v>7589</v>
          </cell>
          <cell r="C463" t="str">
            <v>E</v>
          </cell>
          <cell r="D463" t="str">
            <v>WADSWORTH EL</v>
          </cell>
        </row>
        <row r="464">
          <cell r="A464">
            <v>7603</v>
          </cell>
          <cell r="B464">
            <v>7603</v>
          </cell>
          <cell r="C464" t="str">
            <v>E</v>
          </cell>
          <cell r="D464" t="str">
            <v>WALGROVE EL</v>
          </cell>
        </row>
        <row r="465">
          <cell r="A465">
            <v>7616</v>
          </cell>
          <cell r="B465">
            <v>7616</v>
          </cell>
          <cell r="C465" t="str">
            <v>E</v>
          </cell>
          <cell r="D465" t="str">
            <v>WARNER EL</v>
          </cell>
        </row>
        <row r="466">
          <cell r="A466">
            <v>7630</v>
          </cell>
          <cell r="B466">
            <v>7630</v>
          </cell>
          <cell r="C466" t="str">
            <v>EP</v>
          </cell>
          <cell r="D466" t="str">
            <v>WASHINGTON PC</v>
          </cell>
        </row>
        <row r="467">
          <cell r="A467">
            <v>7634</v>
          </cell>
          <cell r="B467">
            <v>7634</v>
          </cell>
          <cell r="C467" t="str">
            <v>E</v>
          </cell>
          <cell r="D467" t="str">
            <v>WEIGAND EL</v>
          </cell>
        </row>
        <row r="468">
          <cell r="A468">
            <v>7637</v>
          </cell>
          <cell r="B468">
            <v>7637</v>
          </cell>
          <cell r="C468" t="str">
            <v>E</v>
          </cell>
          <cell r="D468" t="str">
            <v>WELBY EL</v>
          </cell>
        </row>
        <row r="469">
          <cell r="A469">
            <v>7640</v>
          </cell>
          <cell r="B469">
            <v>7640</v>
          </cell>
          <cell r="C469" t="str">
            <v>E</v>
          </cell>
          <cell r="D469" t="str">
            <v>CHAVEZ EL</v>
          </cell>
        </row>
        <row r="470">
          <cell r="A470">
            <v>7644</v>
          </cell>
          <cell r="B470">
            <v>7644</v>
          </cell>
          <cell r="C470" t="str">
            <v>E</v>
          </cell>
          <cell r="D470" t="str">
            <v>WEST ATHENS EL</v>
          </cell>
        </row>
        <row r="471">
          <cell r="A471">
            <v>7649</v>
          </cell>
          <cell r="B471">
            <v>7649</v>
          </cell>
          <cell r="C471" t="str">
            <v>E</v>
          </cell>
          <cell r="D471" t="str">
            <v>WEST HOLLYWOOD EL</v>
          </cell>
        </row>
        <row r="472">
          <cell r="A472">
            <v>7654</v>
          </cell>
          <cell r="B472">
            <v>7654</v>
          </cell>
          <cell r="C472" t="str">
            <v>E</v>
          </cell>
          <cell r="D472" t="str">
            <v>WEST VERNON EL</v>
          </cell>
        </row>
        <row r="473">
          <cell r="A473">
            <v>7671</v>
          </cell>
          <cell r="B473">
            <v>7671</v>
          </cell>
          <cell r="C473" t="str">
            <v>E</v>
          </cell>
          <cell r="D473" t="str">
            <v>WESTERN EL</v>
          </cell>
        </row>
        <row r="474">
          <cell r="A474">
            <v>7699</v>
          </cell>
          <cell r="B474">
            <v>7699</v>
          </cell>
          <cell r="C474" t="str">
            <v>E</v>
          </cell>
          <cell r="D474" t="str">
            <v>WESTMINSTER EL</v>
          </cell>
        </row>
        <row r="475">
          <cell r="A475">
            <v>7712</v>
          </cell>
          <cell r="B475">
            <v>7712</v>
          </cell>
          <cell r="C475" t="str">
            <v>E</v>
          </cell>
          <cell r="D475" t="str">
            <v>WESTPORT HTS EL</v>
          </cell>
        </row>
        <row r="476">
          <cell r="A476">
            <v>7740</v>
          </cell>
          <cell r="B476">
            <v>7740</v>
          </cell>
          <cell r="C476" t="str">
            <v>E</v>
          </cell>
          <cell r="D476" t="str">
            <v>WESTWOOD EL</v>
          </cell>
        </row>
        <row r="477">
          <cell r="A477">
            <v>7767</v>
          </cell>
          <cell r="B477">
            <v>7767</v>
          </cell>
          <cell r="C477" t="str">
            <v>E</v>
          </cell>
          <cell r="D477" t="str">
            <v>WHITE POINT EL</v>
          </cell>
        </row>
        <row r="478">
          <cell r="A478">
            <v>7771</v>
          </cell>
          <cell r="B478">
            <v>7771</v>
          </cell>
          <cell r="C478" t="str">
            <v>S</v>
          </cell>
          <cell r="D478" t="str">
            <v>AMBASSADOR SCH-GLBL LDRSHP</v>
          </cell>
        </row>
        <row r="479">
          <cell r="A479">
            <v>7772</v>
          </cell>
          <cell r="B479">
            <v>7772</v>
          </cell>
          <cell r="C479" t="str">
            <v>S</v>
          </cell>
          <cell r="D479" t="str">
            <v>ESTEBAN E TORRES HS #2</v>
          </cell>
        </row>
        <row r="480">
          <cell r="A480">
            <v>7773</v>
          </cell>
          <cell r="B480">
            <v>7773</v>
          </cell>
          <cell r="C480" t="str">
            <v>S</v>
          </cell>
          <cell r="D480" t="str">
            <v>ESTEBAN E TORRES HS #3</v>
          </cell>
        </row>
        <row r="481">
          <cell r="A481">
            <v>7774</v>
          </cell>
          <cell r="B481">
            <v>7774</v>
          </cell>
          <cell r="C481" t="str">
            <v>E</v>
          </cell>
          <cell r="D481" t="str">
            <v>WILBUR EL</v>
          </cell>
        </row>
        <row r="482">
          <cell r="A482">
            <v>7775</v>
          </cell>
          <cell r="B482">
            <v>7775</v>
          </cell>
          <cell r="C482" t="str">
            <v>S</v>
          </cell>
          <cell r="D482" t="str">
            <v>ESTEBAN E TORRES HS #4</v>
          </cell>
        </row>
        <row r="483">
          <cell r="A483">
            <v>7777</v>
          </cell>
          <cell r="B483">
            <v>7777</v>
          </cell>
          <cell r="C483" t="str">
            <v>S</v>
          </cell>
          <cell r="D483" t="str">
            <v>ESTEBAN E TORRES HS #5</v>
          </cell>
        </row>
        <row r="484">
          <cell r="A484">
            <v>7780</v>
          </cell>
          <cell r="B484">
            <v>7780</v>
          </cell>
          <cell r="C484" t="str">
            <v>E</v>
          </cell>
          <cell r="D484" t="str">
            <v>UCLA COMMUNITY SCH</v>
          </cell>
        </row>
        <row r="485">
          <cell r="A485">
            <v>7781</v>
          </cell>
          <cell r="B485">
            <v>7781</v>
          </cell>
          <cell r="C485" t="str">
            <v>E</v>
          </cell>
          <cell r="D485" t="str">
            <v>WILMINGTON PARK EL</v>
          </cell>
        </row>
        <row r="486">
          <cell r="A486">
            <v>7783</v>
          </cell>
          <cell r="B486">
            <v>7783</v>
          </cell>
          <cell r="C486" t="str">
            <v>E</v>
          </cell>
          <cell r="D486" t="str">
            <v>NEW OPEN WLD ACAD</v>
          </cell>
        </row>
        <row r="487">
          <cell r="A487">
            <v>7784</v>
          </cell>
          <cell r="B487">
            <v>7784</v>
          </cell>
          <cell r="C487" t="str">
            <v>S</v>
          </cell>
          <cell r="D487" t="str">
            <v>MENDEZ LC #1B</v>
          </cell>
        </row>
        <row r="488">
          <cell r="A488">
            <v>7795</v>
          </cell>
          <cell r="B488">
            <v>7795</v>
          </cell>
          <cell r="C488" t="str">
            <v>E</v>
          </cell>
          <cell r="D488" t="str">
            <v>WILSHIRE CREST EL</v>
          </cell>
        </row>
        <row r="489">
          <cell r="A489">
            <v>7808</v>
          </cell>
          <cell r="B489">
            <v>7808</v>
          </cell>
          <cell r="C489" t="str">
            <v>E</v>
          </cell>
          <cell r="D489" t="str">
            <v>WILTON PL EL</v>
          </cell>
        </row>
        <row r="490">
          <cell r="A490">
            <v>7836</v>
          </cell>
          <cell r="B490">
            <v>7836</v>
          </cell>
          <cell r="C490" t="str">
            <v>E</v>
          </cell>
          <cell r="D490" t="str">
            <v>WINNETKA EL</v>
          </cell>
        </row>
        <row r="491">
          <cell r="A491">
            <v>7849</v>
          </cell>
          <cell r="B491">
            <v>7849</v>
          </cell>
          <cell r="C491" t="str">
            <v>E</v>
          </cell>
          <cell r="D491" t="str">
            <v>WONDERLAND EL</v>
          </cell>
        </row>
        <row r="492">
          <cell r="A492">
            <v>7863</v>
          </cell>
          <cell r="B492">
            <v>7863</v>
          </cell>
          <cell r="C492" t="str">
            <v>E</v>
          </cell>
          <cell r="D492" t="str">
            <v>WOODCREST EL</v>
          </cell>
        </row>
        <row r="493">
          <cell r="A493">
            <v>7877</v>
          </cell>
          <cell r="B493">
            <v>7877</v>
          </cell>
          <cell r="C493" t="str">
            <v>E</v>
          </cell>
          <cell r="D493" t="str">
            <v>WOODLAKE EL</v>
          </cell>
        </row>
        <row r="494">
          <cell r="A494">
            <v>7890</v>
          </cell>
          <cell r="B494">
            <v>7890</v>
          </cell>
          <cell r="C494" t="str">
            <v>E</v>
          </cell>
          <cell r="D494" t="str">
            <v>WOODLAND HILLS EL</v>
          </cell>
        </row>
        <row r="495">
          <cell r="A495">
            <v>7904</v>
          </cell>
          <cell r="B495">
            <v>7904</v>
          </cell>
          <cell r="C495" t="str">
            <v>E</v>
          </cell>
          <cell r="D495" t="str">
            <v>WOODLAWN EL</v>
          </cell>
        </row>
        <row r="496">
          <cell r="A496">
            <v>7959</v>
          </cell>
          <cell r="B496">
            <v>7959</v>
          </cell>
          <cell r="C496" t="str">
            <v>E</v>
          </cell>
          <cell r="D496" t="str">
            <v>YORKDALE EL</v>
          </cell>
        </row>
        <row r="497">
          <cell r="A497">
            <v>8009</v>
          </cell>
          <cell r="B497">
            <v>8009</v>
          </cell>
          <cell r="C497" t="str">
            <v>J</v>
          </cell>
          <cell r="D497" t="str">
            <v>ADAMS MS</v>
          </cell>
        </row>
        <row r="498">
          <cell r="A498">
            <v>8028</v>
          </cell>
          <cell r="B498">
            <v>8028</v>
          </cell>
          <cell r="C498" t="str">
            <v>J</v>
          </cell>
          <cell r="D498" t="str">
            <v>AUDUBON MS</v>
          </cell>
        </row>
        <row r="499">
          <cell r="A499">
            <v>8038</v>
          </cell>
          <cell r="B499">
            <v>8038</v>
          </cell>
          <cell r="C499" t="str">
            <v>J</v>
          </cell>
          <cell r="D499" t="str">
            <v>BANCROFT MS</v>
          </cell>
        </row>
        <row r="500">
          <cell r="A500">
            <v>8045</v>
          </cell>
          <cell r="B500">
            <v>8045</v>
          </cell>
          <cell r="C500" t="str">
            <v>J</v>
          </cell>
          <cell r="D500" t="str">
            <v>BELMONT MS</v>
          </cell>
        </row>
        <row r="501">
          <cell r="A501">
            <v>8047</v>
          </cell>
          <cell r="B501">
            <v>8047</v>
          </cell>
          <cell r="C501" t="str">
            <v>J</v>
          </cell>
          <cell r="D501" t="str">
            <v>BELVEDERE MS</v>
          </cell>
        </row>
        <row r="502">
          <cell r="A502">
            <v>8057</v>
          </cell>
          <cell r="B502">
            <v>8057</v>
          </cell>
          <cell r="C502" t="str">
            <v>J</v>
          </cell>
          <cell r="D502" t="str">
            <v>BERENDO MS</v>
          </cell>
        </row>
        <row r="503">
          <cell r="A503">
            <v>8058</v>
          </cell>
          <cell r="B503">
            <v>8058</v>
          </cell>
          <cell r="C503" t="str">
            <v>J</v>
          </cell>
          <cell r="D503" t="str">
            <v>LIECHTY MS</v>
          </cell>
        </row>
        <row r="504">
          <cell r="A504">
            <v>8060</v>
          </cell>
          <cell r="B504">
            <v>8060</v>
          </cell>
          <cell r="C504" t="str">
            <v>J</v>
          </cell>
          <cell r="D504" t="str">
            <v>BETHUNE MS</v>
          </cell>
        </row>
        <row r="505">
          <cell r="A505">
            <v>8062</v>
          </cell>
          <cell r="B505">
            <v>8062</v>
          </cell>
          <cell r="C505" t="str">
            <v>J</v>
          </cell>
          <cell r="D505" t="str">
            <v>CLINTON MS</v>
          </cell>
        </row>
        <row r="506">
          <cell r="A506">
            <v>8064</v>
          </cell>
          <cell r="B506">
            <v>8064</v>
          </cell>
          <cell r="C506" t="str">
            <v>J</v>
          </cell>
          <cell r="D506" t="str">
            <v>YOUNG OAK KIM ACADEMY</v>
          </cell>
        </row>
        <row r="507">
          <cell r="A507">
            <v>8066</v>
          </cell>
          <cell r="B507">
            <v>8066</v>
          </cell>
          <cell r="C507" t="str">
            <v>J</v>
          </cell>
          <cell r="D507" t="str">
            <v>BURBANK MS</v>
          </cell>
        </row>
        <row r="508">
          <cell r="A508">
            <v>8075</v>
          </cell>
          <cell r="B508">
            <v>8075</v>
          </cell>
          <cell r="C508" t="str">
            <v>J</v>
          </cell>
          <cell r="D508" t="str">
            <v>BURROUGHS MS</v>
          </cell>
        </row>
        <row r="509">
          <cell r="A509">
            <v>8080</v>
          </cell>
          <cell r="B509">
            <v>8080</v>
          </cell>
          <cell r="C509" t="str">
            <v>J</v>
          </cell>
          <cell r="D509" t="str">
            <v>BYRD MS</v>
          </cell>
        </row>
        <row r="510">
          <cell r="A510">
            <v>8090</v>
          </cell>
          <cell r="B510">
            <v>8090</v>
          </cell>
          <cell r="C510" t="str">
            <v>J</v>
          </cell>
          <cell r="D510" t="str">
            <v>CARNEGIE MS</v>
          </cell>
        </row>
        <row r="511">
          <cell r="A511">
            <v>8093</v>
          </cell>
          <cell r="B511">
            <v>8093</v>
          </cell>
          <cell r="C511" t="str">
            <v>S</v>
          </cell>
          <cell r="D511" t="str">
            <v>SUN VALLEY HS</v>
          </cell>
        </row>
        <row r="512">
          <cell r="A512">
            <v>8094</v>
          </cell>
          <cell r="B512">
            <v>8094</v>
          </cell>
          <cell r="C512" t="str">
            <v>J</v>
          </cell>
          <cell r="D512" t="str">
            <v>CARVER MS</v>
          </cell>
        </row>
        <row r="513">
          <cell r="A513">
            <v>8099</v>
          </cell>
          <cell r="B513">
            <v>8099</v>
          </cell>
          <cell r="C513" t="str">
            <v>J</v>
          </cell>
          <cell r="D513" t="str">
            <v>CLAY MS</v>
          </cell>
        </row>
        <row r="514">
          <cell r="A514">
            <v>8102</v>
          </cell>
          <cell r="B514">
            <v>8102</v>
          </cell>
          <cell r="C514" t="str">
            <v>J</v>
          </cell>
          <cell r="D514" t="str">
            <v>COLUMBUS MS</v>
          </cell>
        </row>
        <row r="515">
          <cell r="A515">
            <v>8103</v>
          </cell>
          <cell r="B515">
            <v>8103</v>
          </cell>
          <cell r="C515" t="str">
            <v>J</v>
          </cell>
          <cell r="D515" t="str">
            <v>CURTISS MS</v>
          </cell>
        </row>
        <row r="516">
          <cell r="A516">
            <v>8104</v>
          </cell>
          <cell r="B516">
            <v>8104</v>
          </cell>
          <cell r="C516" t="str">
            <v>J</v>
          </cell>
          <cell r="D516" t="str">
            <v>DANA MS</v>
          </cell>
        </row>
        <row r="517">
          <cell r="A517">
            <v>8107</v>
          </cell>
          <cell r="B517">
            <v>8107</v>
          </cell>
          <cell r="C517" t="str">
            <v>J</v>
          </cell>
          <cell r="D517" t="str">
            <v>PORTOLA MS</v>
          </cell>
        </row>
        <row r="518">
          <cell r="A518">
            <v>8110</v>
          </cell>
          <cell r="B518">
            <v>8110</v>
          </cell>
          <cell r="C518" t="str">
            <v>J</v>
          </cell>
          <cell r="D518" t="str">
            <v>DODSON MS</v>
          </cell>
        </row>
        <row r="519">
          <cell r="A519">
            <v>8112</v>
          </cell>
          <cell r="B519">
            <v>8112</v>
          </cell>
          <cell r="C519" t="str">
            <v>J</v>
          </cell>
          <cell r="D519" t="str">
            <v>DREW MS</v>
          </cell>
        </row>
        <row r="520">
          <cell r="A520">
            <v>8113</v>
          </cell>
          <cell r="B520">
            <v>8113</v>
          </cell>
          <cell r="C520" t="str">
            <v>J</v>
          </cell>
          <cell r="D520" t="str">
            <v>EDISON MS</v>
          </cell>
        </row>
        <row r="521">
          <cell r="A521">
            <v>8116</v>
          </cell>
          <cell r="B521">
            <v>8116</v>
          </cell>
          <cell r="C521" t="str">
            <v>J</v>
          </cell>
          <cell r="D521" t="str">
            <v>ROMER MS</v>
          </cell>
        </row>
        <row r="522">
          <cell r="A522">
            <v>8117</v>
          </cell>
          <cell r="B522">
            <v>8117</v>
          </cell>
          <cell r="C522" t="str">
            <v>J</v>
          </cell>
          <cell r="D522" t="str">
            <v>VISTA MS</v>
          </cell>
        </row>
        <row r="523">
          <cell r="A523">
            <v>8118</v>
          </cell>
          <cell r="B523">
            <v>8118</v>
          </cell>
          <cell r="C523" t="str">
            <v>J</v>
          </cell>
          <cell r="D523" t="str">
            <v>EL SERENO MS</v>
          </cell>
        </row>
        <row r="524">
          <cell r="A524">
            <v>8123</v>
          </cell>
          <cell r="B524">
            <v>8123</v>
          </cell>
          <cell r="C524" t="str">
            <v>J</v>
          </cell>
          <cell r="D524" t="str">
            <v>EMERSON MS</v>
          </cell>
        </row>
        <row r="525">
          <cell r="A525">
            <v>8127</v>
          </cell>
          <cell r="B525">
            <v>8127</v>
          </cell>
          <cell r="C525" t="str">
            <v>J</v>
          </cell>
          <cell r="D525" t="str">
            <v>FLEMING MS</v>
          </cell>
        </row>
        <row r="526">
          <cell r="A526">
            <v>8132</v>
          </cell>
          <cell r="B526">
            <v>8132</v>
          </cell>
          <cell r="C526" t="str">
            <v>EJ</v>
          </cell>
          <cell r="D526" t="str">
            <v>FOSHAY LC</v>
          </cell>
        </row>
        <row r="527">
          <cell r="A527">
            <v>8137</v>
          </cell>
          <cell r="B527">
            <v>8137</v>
          </cell>
          <cell r="C527" t="str">
            <v>J</v>
          </cell>
          <cell r="D527" t="str">
            <v>FROST MS</v>
          </cell>
        </row>
        <row r="528">
          <cell r="A528">
            <v>8142</v>
          </cell>
          <cell r="B528">
            <v>8142</v>
          </cell>
          <cell r="C528" t="str">
            <v>EJ</v>
          </cell>
          <cell r="D528" t="str">
            <v>FULTON COLLEGE PREP</v>
          </cell>
        </row>
        <row r="529">
          <cell r="A529">
            <v>8151</v>
          </cell>
          <cell r="B529">
            <v>8151</v>
          </cell>
          <cell r="C529" t="str">
            <v>J</v>
          </cell>
          <cell r="D529" t="str">
            <v>GAGE MS</v>
          </cell>
        </row>
        <row r="530">
          <cell r="A530">
            <v>8153</v>
          </cell>
          <cell r="B530">
            <v>8153</v>
          </cell>
          <cell r="C530" t="str">
            <v>J</v>
          </cell>
          <cell r="D530" t="str">
            <v>SOUTHEAST MS</v>
          </cell>
        </row>
        <row r="531">
          <cell r="A531">
            <v>8160</v>
          </cell>
          <cell r="B531">
            <v>8160</v>
          </cell>
          <cell r="C531" t="str">
            <v>J</v>
          </cell>
          <cell r="D531" t="str">
            <v>GOMPERS MS</v>
          </cell>
        </row>
        <row r="532">
          <cell r="A532">
            <v>8168</v>
          </cell>
          <cell r="B532">
            <v>8168</v>
          </cell>
          <cell r="C532" t="str">
            <v>J</v>
          </cell>
          <cell r="D532" t="str">
            <v>GRIFFITH MS</v>
          </cell>
        </row>
        <row r="533">
          <cell r="A533">
            <v>8169</v>
          </cell>
          <cell r="B533">
            <v>8169</v>
          </cell>
          <cell r="C533" t="str">
            <v>J</v>
          </cell>
          <cell r="D533" t="str">
            <v>HALE MS</v>
          </cell>
        </row>
        <row r="534">
          <cell r="A534">
            <v>8170</v>
          </cell>
          <cell r="B534">
            <v>8170</v>
          </cell>
          <cell r="C534" t="str">
            <v>J</v>
          </cell>
          <cell r="D534" t="str">
            <v>HARTE PREP MS</v>
          </cell>
        </row>
        <row r="535">
          <cell r="A535">
            <v>8174</v>
          </cell>
          <cell r="B535">
            <v>8174</v>
          </cell>
          <cell r="C535" t="str">
            <v>J</v>
          </cell>
          <cell r="D535" t="str">
            <v>HENRY MS</v>
          </cell>
        </row>
        <row r="536">
          <cell r="A536">
            <v>8179</v>
          </cell>
          <cell r="B536">
            <v>8179</v>
          </cell>
          <cell r="C536" t="str">
            <v>J</v>
          </cell>
          <cell r="D536" t="str">
            <v>HOLLENBECK MS</v>
          </cell>
        </row>
        <row r="537">
          <cell r="A537">
            <v>8182</v>
          </cell>
          <cell r="B537">
            <v>8182</v>
          </cell>
          <cell r="C537" t="str">
            <v>J</v>
          </cell>
          <cell r="D537" t="str">
            <v>HOLMES MS</v>
          </cell>
        </row>
        <row r="538">
          <cell r="A538">
            <v>8189</v>
          </cell>
          <cell r="B538">
            <v>8189</v>
          </cell>
          <cell r="C538" t="str">
            <v>J</v>
          </cell>
          <cell r="D538" t="str">
            <v>IRVING MS</v>
          </cell>
        </row>
        <row r="539">
          <cell r="A539">
            <v>8200</v>
          </cell>
          <cell r="B539">
            <v>8200</v>
          </cell>
          <cell r="C539" t="str">
            <v>J</v>
          </cell>
          <cell r="D539" t="str">
            <v>LOS ANGELES ACAD MS</v>
          </cell>
        </row>
        <row r="540">
          <cell r="A540">
            <v>8206</v>
          </cell>
          <cell r="B540">
            <v>8206</v>
          </cell>
          <cell r="C540" t="str">
            <v>S</v>
          </cell>
          <cell r="D540" t="str">
            <v>SCH VIS ARTS &amp; HUM</v>
          </cell>
        </row>
        <row r="541">
          <cell r="A541">
            <v>8207</v>
          </cell>
          <cell r="B541">
            <v>8207</v>
          </cell>
          <cell r="C541" t="str">
            <v>S</v>
          </cell>
          <cell r="D541" t="str">
            <v>ACAD LDSHP COMMUN</v>
          </cell>
        </row>
        <row r="542">
          <cell r="A542">
            <v>8208</v>
          </cell>
          <cell r="B542">
            <v>8208</v>
          </cell>
          <cell r="C542" t="str">
            <v>J</v>
          </cell>
          <cell r="D542" t="str">
            <v>KING MS</v>
          </cell>
        </row>
        <row r="543">
          <cell r="A543">
            <v>8210</v>
          </cell>
          <cell r="B543">
            <v>8210</v>
          </cell>
          <cell r="C543" t="str">
            <v>S</v>
          </cell>
          <cell r="D543" t="str">
            <v>LA TEACHER PREP ACAD</v>
          </cell>
        </row>
        <row r="544">
          <cell r="A544">
            <v>8217</v>
          </cell>
          <cell r="B544">
            <v>8217</v>
          </cell>
          <cell r="C544" t="str">
            <v>J</v>
          </cell>
          <cell r="D544" t="str">
            <v>LAWRENCE MS</v>
          </cell>
        </row>
        <row r="545">
          <cell r="A545">
            <v>8226</v>
          </cell>
          <cell r="B545">
            <v>8226</v>
          </cell>
          <cell r="C545" t="str">
            <v>J</v>
          </cell>
          <cell r="D545" t="str">
            <v>LE CONTE MS</v>
          </cell>
        </row>
        <row r="546">
          <cell r="A546">
            <v>8228</v>
          </cell>
          <cell r="B546">
            <v>8228</v>
          </cell>
          <cell r="C546" t="str">
            <v>J</v>
          </cell>
          <cell r="D546" t="str">
            <v>MACLAY MS</v>
          </cell>
        </row>
        <row r="547">
          <cell r="A547">
            <v>8230</v>
          </cell>
          <cell r="B547">
            <v>8230</v>
          </cell>
          <cell r="C547" t="str">
            <v>J</v>
          </cell>
          <cell r="D547" t="str">
            <v>MADISON MS</v>
          </cell>
        </row>
        <row r="548">
          <cell r="A548">
            <v>8235</v>
          </cell>
          <cell r="B548">
            <v>8235</v>
          </cell>
          <cell r="C548" t="str">
            <v>J</v>
          </cell>
          <cell r="D548" t="str">
            <v>MARINA DEL REY MS</v>
          </cell>
        </row>
        <row r="549">
          <cell r="A549">
            <v>8236</v>
          </cell>
          <cell r="B549">
            <v>8236</v>
          </cell>
          <cell r="C549" t="str">
            <v>J</v>
          </cell>
          <cell r="D549" t="str">
            <v>MANN MS</v>
          </cell>
        </row>
        <row r="550">
          <cell r="A550">
            <v>8237</v>
          </cell>
          <cell r="B550">
            <v>8237</v>
          </cell>
          <cell r="C550" t="str">
            <v>J</v>
          </cell>
          <cell r="D550" t="str">
            <v>MARKHAM MS</v>
          </cell>
        </row>
        <row r="551">
          <cell r="A551">
            <v>8238</v>
          </cell>
          <cell r="B551">
            <v>8238</v>
          </cell>
          <cell r="C551" t="str">
            <v>J</v>
          </cell>
          <cell r="D551" t="str">
            <v>MILLIKAN MS</v>
          </cell>
        </row>
        <row r="552">
          <cell r="A552">
            <v>8240</v>
          </cell>
          <cell r="B552">
            <v>8240</v>
          </cell>
          <cell r="C552" t="str">
            <v>J</v>
          </cell>
          <cell r="D552" t="str">
            <v>MOUNT GLEASON MS</v>
          </cell>
        </row>
        <row r="553">
          <cell r="A553">
            <v>8245</v>
          </cell>
          <cell r="B553">
            <v>8245</v>
          </cell>
          <cell r="C553" t="str">
            <v>J</v>
          </cell>
          <cell r="D553" t="str">
            <v>COCHRAN MS</v>
          </cell>
        </row>
        <row r="554">
          <cell r="A554">
            <v>8255</v>
          </cell>
          <cell r="B554">
            <v>8255</v>
          </cell>
          <cell r="C554" t="str">
            <v>J</v>
          </cell>
          <cell r="D554" t="str">
            <v>MUIR MS</v>
          </cell>
        </row>
        <row r="555">
          <cell r="A555">
            <v>8259</v>
          </cell>
          <cell r="B555">
            <v>8259</v>
          </cell>
          <cell r="C555" t="str">
            <v>J</v>
          </cell>
          <cell r="D555" t="str">
            <v>MULHOLLAND MS</v>
          </cell>
        </row>
        <row r="556">
          <cell r="A556">
            <v>8264</v>
          </cell>
          <cell r="B556">
            <v>8264</v>
          </cell>
          <cell r="C556" t="str">
            <v>J</v>
          </cell>
          <cell r="D556" t="str">
            <v>NIGHTINGALE MS</v>
          </cell>
        </row>
        <row r="557">
          <cell r="A557">
            <v>8268</v>
          </cell>
          <cell r="B557">
            <v>8268</v>
          </cell>
          <cell r="C557" t="str">
            <v>J</v>
          </cell>
          <cell r="D557" t="str">
            <v>NIMITZ MS</v>
          </cell>
        </row>
        <row r="558">
          <cell r="A558">
            <v>8272</v>
          </cell>
          <cell r="B558">
            <v>8272</v>
          </cell>
          <cell r="C558" t="str">
            <v>J</v>
          </cell>
          <cell r="D558" t="str">
            <v>NOBEL MS</v>
          </cell>
        </row>
        <row r="559">
          <cell r="A559">
            <v>8283</v>
          </cell>
          <cell r="B559">
            <v>8283</v>
          </cell>
          <cell r="C559" t="str">
            <v>J</v>
          </cell>
          <cell r="D559" t="str">
            <v>NORTHRIDGE MS</v>
          </cell>
        </row>
        <row r="560">
          <cell r="A560">
            <v>8306</v>
          </cell>
          <cell r="B560">
            <v>8306</v>
          </cell>
          <cell r="C560" t="str">
            <v>J</v>
          </cell>
          <cell r="D560" t="str">
            <v>OLIVE VISTA MS</v>
          </cell>
        </row>
        <row r="561">
          <cell r="A561">
            <v>8321</v>
          </cell>
          <cell r="B561">
            <v>8321</v>
          </cell>
          <cell r="C561" t="str">
            <v>J</v>
          </cell>
          <cell r="D561" t="str">
            <v>PACOIMA MS</v>
          </cell>
        </row>
        <row r="562">
          <cell r="A562">
            <v>8340</v>
          </cell>
          <cell r="B562">
            <v>8340</v>
          </cell>
          <cell r="C562" t="str">
            <v>J</v>
          </cell>
          <cell r="D562" t="str">
            <v>PALMS MS</v>
          </cell>
        </row>
        <row r="563">
          <cell r="A563">
            <v>8344</v>
          </cell>
          <cell r="B563">
            <v>8344</v>
          </cell>
          <cell r="C563" t="str">
            <v>J</v>
          </cell>
          <cell r="D563" t="str">
            <v>WOODLAND HILLS ACAD</v>
          </cell>
        </row>
        <row r="564">
          <cell r="A564">
            <v>8352</v>
          </cell>
          <cell r="B564">
            <v>8352</v>
          </cell>
          <cell r="C564" t="str">
            <v>J</v>
          </cell>
          <cell r="D564" t="str">
            <v>PEARY MS</v>
          </cell>
        </row>
        <row r="565">
          <cell r="A565">
            <v>8354</v>
          </cell>
          <cell r="B565">
            <v>8354</v>
          </cell>
          <cell r="C565" t="str">
            <v>J</v>
          </cell>
          <cell r="D565" t="str">
            <v>PORTER MS</v>
          </cell>
        </row>
        <row r="566">
          <cell r="A566">
            <v>8355</v>
          </cell>
          <cell r="B566">
            <v>8355</v>
          </cell>
          <cell r="C566" t="str">
            <v>J</v>
          </cell>
          <cell r="D566" t="str">
            <v>REED MS</v>
          </cell>
        </row>
        <row r="567">
          <cell r="A567">
            <v>8356</v>
          </cell>
          <cell r="B567">
            <v>8356</v>
          </cell>
          <cell r="C567" t="str">
            <v>J</v>
          </cell>
          <cell r="D567" t="str">
            <v>REVERE MS</v>
          </cell>
        </row>
        <row r="568">
          <cell r="A568">
            <v>8358</v>
          </cell>
          <cell r="B568">
            <v>8358</v>
          </cell>
          <cell r="C568" t="str">
            <v>J</v>
          </cell>
          <cell r="D568" t="str">
            <v>SAN FERNANDO MS</v>
          </cell>
        </row>
        <row r="569">
          <cell r="A569">
            <v>8363</v>
          </cell>
          <cell r="B569">
            <v>8363</v>
          </cell>
          <cell r="C569" t="str">
            <v>J</v>
          </cell>
          <cell r="D569" t="str">
            <v>SEPULVEDA MS</v>
          </cell>
        </row>
        <row r="570">
          <cell r="A570">
            <v>8377</v>
          </cell>
          <cell r="B570">
            <v>8377</v>
          </cell>
          <cell r="C570" t="str">
            <v>J</v>
          </cell>
          <cell r="D570" t="str">
            <v>SOUTH GATE MS</v>
          </cell>
        </row>
        <row r="571">
          <cell r="A571">
            <v>8379</v>
          </cell>
          <cell r="B571" t="e">
            <v>#N/A</v>
          </cell>
          <cell r="C571" t="str">
            <v>J</v>
          </cell>
          <cell r="D571" t="str">
            <v>SOUTH REGION MS #2A</v>
          </cell>
        </row>
        <row r="572">
          <cell r="A572">
            <v>8387</v>
          </cell>
          <cell r="B572">
            <v>8387</v>
          </cell>
          <cell r="C572" t="str">
            <v>J</v>
          </cell>
          <cell r="D572" t="str">
            <v>STEVENSON MS</v>
          </cell>
        </row>
        <row r="573">
          <cell r="A573">
            <v>8396</v>
          </cell>
          <cell r="B573">
            <v>8396</v>
          </cell>
          <cell r="C573" t="str">
            <v>J</v>
          </cell>
          <cell r="D573" t="str">
            <v>SUN VALLEY MS</v>
          </cell>
        </row>
        <row r="574">
          <cell r="A574">
            <v>8406</v>
          </cell>
          <cell r="B574">
            <v>8406</v>
          </cell>
          <cell r="C574" t="str">
            <v>J</v>
          </cell>
          <cell r="D574" t="str">
            <v>SUTTER MS</v>
          </cell>
        </row>
        <row r="575">
          <cell r="A575">
            <v>8425</v>
          </cell>
          <cell r="B575">
            <v>8425</v>
          </cell>
          <cell r="C575" t="str">
            <v>J</v>
          </cell>
          <cell r="D575" t="str">
            <v>MARK TWAIN MS</v>
          </cell>
        </row>
        <row r="576">
          <cell r="A576">
            <v>8434</v>
          </cell>
          <cell r="B576">
            <v>8434</v>
          </cell>
          <cell r="C576" t="str">
            <v>J</v>
          </cell>
          <cell r="D576" t="str">
            <v>VAN NUYS MS</v>
          </cell>
        </row>
        <row r="577">
          <cell r="A577">
            <v>8462</v>
          </cell>
          <cell r="B577">
            <v>8462</v>
          </cell>
          <cell r="C577" t="str">
            <v>J</v>
          </cell>
          <cell r="D577" t="str">
            <v>VIRGIL MS</v>
          </cell>
        </row>
        <row r="578">
          <cell r="A578">
            <v>8481</v>
          </cell>
          <cell r="B578">
            <v>8481</v>
          </cell>
          <cell r="C578" t="str">
            <v>J</v>
          </cell>
          <cell r="D578" t="str">
            <v>WEBSTER MS</v>
          </cell>
        </row>
        <row r="579">
          <cell r="A579">
            <v>8487</v>
          </cell>
          <cell r="B579">
            <v>8487</v>
          </cell>
          <cell r="C579" t="str">
            <v>J</v>
          </cell>
          <cell r="D579" t="str">
            <v>WHITE MS</v>
          </cell>
        </row>
        <row r="580">
          <cell r="A580">
            <v>8490</v>
          </cell>
          <cell r="B580">
            <v>8490</v>
          </cell>
          <cell r="C580" t="str">
            <v>J</v>
          </cell>
          <cell r="D580" t="str">
            <v>WILMINGTON MS</v>
          </cell>
        </row>
        <row r="581">
          <cell r="A581">
            <v>8493</v>
          </cell>
          <cell r="B581">
            <v>8493</v>
          </cell>
          <cell r="C581" t="str">
            <v>J</v>
          </cell>
          <cell r="D581" t="str">
            <v>WRIGHT MS</v>
          </cell>
        </row>
        <row r="582">
          <cell r="A582">
            <v>8500</v>
          </cell>
          <cell r="B582">
            <v>8500</v>
          </cell>
          <cell r="C582" t="str">
            <v>S</v>
          </cell>
          <cell r="D582" t="str">
            <v>CIVITAS LEADERSHIP</v>
          </cell>
        </row>
        <row r="583">
          <cell r="A583">
            <v>8501</v>
          </cell>
          <cell r="B583">
            <v>8501</v>
          </cell>
          <cell r="C583" t="str">
            <v>S</v>
          </cell>
          <cell r="D583" t="str">
            <v>LA HS FOR THE ARTS</v>
          </cell>
        </row>
        <row r="584">
          <cell r="A584">
            <v>8513</v>
          </cell>
          <cell r="B584">
            <v>8513</v>
          </cell>
          <cell r="C584" t="str">
            <v>S</v>
          </cell>
          <cell r="D584" t="str">
            <v>NORTHRIDGE ACAD SH</v>
          </cell>
        </row>
        <row r="585">
          <cell r="A585">
            <v>8516</v>
          </cell>
          <cell r="B585">
            <v>8516</v>
          </cell>
          <cell r="C585" t="str">
            <v>S</v>
          </cell>
          <cell r="D585" t="str">
            <v>CENTRAL LA NEW HS #9</v>
          </cell>
        </row>
        <row r="586">
          <cell r="A586">
            <v>8517</v>
          </cell>
          <cell r="B586">
            <v>8517</v>
          </cell>
          <cell r="C586" t="str">
            <v>S</v>
          </cell>
          <cell r="D586" t="str">
            <v>CONTRERAS LC</v>
          </cell>
        </row>
        <row r="587">
          <cell r="A587">
            <v>8529</v>
          </cell>
          <cell r="B587">
            <v>8529</v>
          </cell>
          <cell r="C587" t="str">
            <v>S</v>
          </cell>
          <cell r="D587" t="str">
            <v>BANNING SH</v>
          </cell>
        </row>
        <row r="588">
          <cell r="A588">
            <v>8536</v>
          </cell>
          <cell r="B588">
            <v>8536</v>
          </cell>
          <cell r="C588" t="str">
            <v>S</v>
          </cell>
          <cell r="D588" t="str">
            <v>BELL SH</v>
          </cell>
        </row>
        <row r="589">
          <cell r="A589">
            <v>8543</v>
          </cell>
          <cell r="B589">
            <v>8543</v>
          </cell>
          <cell r="C589" t="str">
            <v>S</v>
          </cell>
          <cell r="D589" t="str">
            <v>BELMONT SH</v>
          </cell>
        </row>
        <row r="590">
          <cell r="A590">
            <v>8544</v>
          </cell>
          <cell r="B590">
            <v>8544</v>
          </cell>
          <cell r="C590" t="str">
            <v>S</v>
          </cell>
          <cell r="D590" t="str">
            <v>ROYBAL LC</v>
          </cell>
        </row>
        <row r="591">
          <cell r="A591">
            <v>8557</v>
          </cell>
          <cell r="B591">
            <v>8557</v>
          </cell>
          <cell r="C591" t="str">
            <v>S</v>
          </cell>
          <cell r="D591" t="str">
            <v>BIRMINGHAM SH</v>
          </cell>
        </row>
        <row r="592">
          <cell r="A592">
            <v>8571</v>
          </cell>
          <cell r="B592">
            <v>8571</v>
          </cell>
          <cell r="C592" t="str">
            <v>S</v>
          </cell>
          <cell r="D592" t="str">
            <v>CANOGA PARK SH</v>
          </cell>
        </row>
        <row r="593">
          <cell r="A593">
            <v>8575</v>
          </cell>
          <cell r="B593">
            <v>8575</v>
          </cell>
          <cell r="C593" t="str">
            <v>S</v>
          </cell>
          <cell r="D593" t="str">
            <v>CARSON SH</v>
          </cell>
        </row>
        <row r="594">
          <cell r="A594">
            <v>8583</v>
          </cell>
          <cell r="B594">
            <v>8583</v>
          </cell>
          <cell r="C594" t="str">
            <v>S</v>
          </cell>
          <cell r="D594" t="str">
            <v>CHATSWORTH SH</v>
          </cell>
        </row>
        <row r="595">
          <cell r="A595">
            <v>8590</v>
          </cell>
          <cell r="B595">
            <v>8590</v>
          </cell>
          <cell r="C595" t="str">
            <v>S</v>
          </cell>
          <cell r="D595" t="str">
            <v>CLEVELAND SH</v>
          </cell>
        </row>
        <row r="596">
          <cell r="A596">
            <v>8596</v>
          </cell>
          <cell r="B596">
            <v>8596</v>
          </cell>
          <cell r="C596" t="str">
            <v>S</v>
          </cell>
          <cell r="D596" t="str">
            <v>CRENSHAW SH</v>
          </cell>
        </row>
        <row r="597">
          <cell r="A597">
            <v>8600</v>
          </cell>
          <cell r="B597">
            <v>8600</v>
          </cell>
          <cell r="C597" t="str">
            <v>S</v>
          </cell>
          <cell r="D597" t="str">
            <v>DORSEY SH</v>
          </cell>
        </row>
        <row r="598">
          <cell r="A598">
            <v>8606</v>
          </cell>
          <cell r="B598">
            <v>8606</v>
          </cell>
          <cell r="C598" t="str">
            <v>S</v>
          </cell>
          <cell r="D598" t="str">
            <v>ESTEBAN E TORRES HS #1</v>
          </cell>
        </row>
        <row r="599">
          <cell r="A599">
            <v>8607</v>
          </cell>
          <cell r="B599">
            <v>8607</v>
          </cell>
          <cell r="C599" t="str">
            <v>S</v>
          </cell>
          <cell r="D599" t="str">
            <v>EAST VALLEY SH</v>
          </cell>
        </row>
        <row r="600">
          <cell r="A600">
            <v>8609</v>
          </cell>
          <cell r="B600">
            <v>8609</v>
          </cell>
          <cell r="C600" t="str">
            <v>S</v>
          </cell>
          <cell r="D600" t="str">
            <v>ARLETA SH</v>
          </cell>
        </row>
        <row r="601">
          <cell r="A601">
            <v>8610</v>
          </cell>
          <cell r="B601">
            <v>8610</v>
          </cell>
          <cell r="C601" t="str">
            <v>S</v>
          </cell>
          <cell r="D601" t="str">
            <v>PANORAMA SH</v>
          </cell>
        </row>
        <row r="602">
          <cell r="A602">
            <v>8611</v>
          </cell>
          <cell r="B602">
            <v>8611</v>
          </cell>
          <cell r="C602" t="str">
            <v>S</v>
          </cell>
          <cell r="D602" t="str">
            <v>MENDEZ LC #1A</v>
          </cell>
        </row>
        <row r="603">
          <cell r="A603">
            <v>8614</v>
          </cell>
          <cell r="B603">
            <v>8614</v>
          </cell>
          <cell r="C603" t="str">
            <v>EJ</v>
          </cell>
          <cell r="D603" t="str">
            <v>EAGLE ROCK HS</v>
          </cell>
        </row>
        <row r="604">
          <cell r="A604">
            <v>8617</v>
          </cell>
          <cell r="B604">
            <v>8617</v>
          </cell>
          <cell r="C604" t="str">
            <v>S</v>
          </cell>
          <cell r="D604" t="str">
            <v>EL CAMINO REAL SH</v>
          </cell>
        </row>
        <row r="605">
          <cell r="A605">
            <v>8618</v>
          </cell>
          <cell r="B605">
            <v>8618</v>
          </cell>
          <cell r="C605" t="str">
            <v>S</v>
          </cell>
          <cell r="D605" t="str">
            <v>WILSON SH</v>
          </cell>
        </row>
        <row r="606">
          <cell r="A606">
            <v>8621</v>
          </cell>
          <cell r="B606">
            <v>8621</v>
          </cell>
          <cell r="C606" t="str">
            <v>S</v>
          </cell>
          <cell r="D606" t="str">
            <v>FAIRFAX SH</v>
          </cell>
        </row>
        <row r="607">
          <cell r="A607">
            <v>8636</v>
          </cell>
          <cell r="B607">
            <v>8636</v>
          </cell>
          <cell r="C607" t="str">
            <v>S</v>
          </cell>
          <cell r="D607" t="str">
            <v>POLYTECHNIC SH</v>
          </cell>
        </row>
        <row r="608">
          <cell r="A608">
            <v>8643</v>
          </cell>
          <cell r="B608">
            <v>8643</v>
          </cell>
          <cell r="C608" t="str">
            <v>S</v>
          </cell>
          <cell r="D608" t="str">
            <v>FRANKLIN SH</v>
          </cell>
        </row>
        <row r="609">
          <cell r="A609">
            <v>8650</v>
          </cell>
          <cell r="B609">
            <v>8650</v>
          </cell>
          <cell r="C609" t="str">
            <v>S</v>
          </cell>
          <cell r="D609" t="str">
            <v>FREMONT SH</v>
          </cell>
        </row>
        <row r="610">
          <cell r="A610">
            <v>8664</v>
          </cell>
          <cell r="B610">
            <v>8664</v>
          </cell>
          <cell r="C610" t="str">
            <v>S</v>
          </cell>
          <cell r="D610" t="str">
            <v>GARDENA SH</v>
          </cell>
        </row>
        <row r="611">
          <cell r="A611">
            <v>8679</v>
          </cell>
          <cell r="B611">
            <v>8679</v>
          </cell>
          <cell r="C611" t="str">
            <v>S</v>
          </cell>
          <cell r="D611" t="str">
            <v>GARFIELD SH</v>
          </cell>
        </row>
        <row r="612">
          <cell r="A612">
            <v>8683</v>
          </cell>
          <cell r="B612">
            <v>8683</v>
          </cell>
          <cell r="C612" t="str">
            <v>S</v>
          </cell>
          <cell r="D612" t="str">
            <v>GRANT SH</v>
          </cell>
        </row>
        <row r="613">
          <cell r="A613">
            <v>8686</v>
          </cell>
          <cell r="B613">
            <v>8686</v>
          </cell>
          <cell r="C613" t="str">
            <v>S</v>
          </cell>
          <cell r="D613" t="str">
            <v>HAMILTON SH-COMPLEX</v>
          </cell>
        </row>
        <row r="614">
          <cell r="A614">
            <v>8690</v>
          </cell>
          <cell r="B614">
            <v>8690</v>
          </cell>
          <cell r="C614" t="str">
            <v>S</v>
          </cell>
          <cell r="D614" t="str">
            <v>APEX ACADEMY</v>
          </cell>
        </row>
        <row r="615">
          <cell r="A615">
            <v>8693</v>
          </cell>
          <cell r="B615">
            <v>8693</v>
          </cell>
          <cell r="C615" t="str">
            <v>S</v>
          </cell>
          <cell r="D615" t="str">
            <v>HOLLYWOOD SH</v>
          </cell>
        </row>
        <row r="616">
          <cell r="A616">
            <v>8696</v>
          </cell>
          <cell r="B616">
            <v>8696</v>
          </cell>
          <cell r="C616" t="str">
            <v>S</v>
          </cell>
          <cell r="D616" t="str">
            <v>BERNSTEIN SH</v>
          </cell>
        </row>
        <row r="617">
          <cell r="A617">
            <v>8700</v>
          </cell>
          <cell r="B617">
            <v>8700</v>
          </cell>
          <cell r="C617" t="str">
            <v>S</v>
          </cell>
          <cell r="D617" t="str">
            <v>HUNTINGTON PARK SH</v>
          </cell>
        </row>
        <row r="618">
          <cell r="A618">
            <v>8701</v>
          </cell>
          <cell r="B618">
            <v>8701</v>
          </cell>
          <cell r="C618" t="str">
            <v>EJ</v>
          </cell>
          <cell r="D618" t="str">
            <v>INTERNATIONAL ST LC</v>
          </cell>
        </row>
        <row r="619">
          <cell r="A619">
            <v>8714</v>
          </cell>
          <cell r="B619">
            <v>8714</v>
          </cell>
          <cell r="C619" t="str">
            <v>S</v>
          </cell>
          <cell r="D619" t="str">
            <v>JEFFERSON SH</v>
          </cell>
        </row>
        <row r="620">
          <cell r="A620">
            <v>8716</v>
          </cell>
          <cell r="B620">
            <v>8716</v>
          </cell>
          <cell r="C620" t="str">
            <v>S</v>
          </cell>
          <cell r="D620" t="str">
            <v>SANTEE EDUC COMPLEX</v>
          </cell>
        </row>
        <row r="621">
          <cell r="A621">
            <v>8721</v>
          </cell>
          <cell r="B621">
            <v>8721</v>
          </cell>
          <cell r="C621" t="str">
            <v>S</v>
          </cell>
          <cell r="D621" t="str">
            <v>JORDAN SH</v>
          </cell>
        </row>
        <row r="622">
          <cell r="A622">
            <v>8725</v>
          </cell>
          <cell r="B622">
            <v>8725</v>
          </cell>
          <cell r="C622" t="str">
            <v>S</v>
          </cell>
          <cell r="D622" t="str">
            <v>KENNEDY SH</v>
          </cell>
        </row>
        <row r="623">
          <cell r="A623">
            <v>8729</v>
          </cell>
          <cell r="B623">
            <v>8729</v>
          </cell>
          <cell r="C623" t="str">
            <v>S</v>
          </cell>
          <cell r="D623" t="str">
            <v>LINCOLN SH</v>
          </cell>
        </row>
        <row r="624">
          <cell r="A624">
            <v>8736</v>
          </cell>
          <cell r="B624">
            <v>8736</v>
          </cell>
          <cell r="C624" t="str">
            <v>S</v>
          </cell>
          <cell r="D624" t="str">
            <v>LOS ANGELES SH</v>
          </cell>
        </row>
        <row r="625">
          <cell r="A625">
            <v>8743</v>
          </cell>
          <cell r="B625">
            <v>8743</v>
          </cell>
          <cell r="C625" t="str">
            <v>S</v>
          </cell>
          <cell r="D625" t="str">
            <v>MANUAL ARTS SH</v>
          </cell>
        </row>
        <row r="626">
          <cell r="A626">
            <v>8748</v>
          </cell>
          <cell r="B626">
            <v>8748</v>
          </cell>
          <cell r="C626" t="str">
            <v>S</v>
          </cell>
          <cell r="D626" t="str">
            <v>WEST ADAMS PREP SH</v>
          </cell>
        </row>
        <row r="627">
          <cell r="A627">
            <v>8750</v>
          </cell>
          <cell r="B627">
            <v>8750</v>
          </cell>
          <cell r="C627" t="str">
            <v>S</v>
          </cell>
          <cell r="D627" t="str">
            <v>MARSHALL SH</v>
          </cell>
        </row>
        <row r="628">
          <cell r="A628">
            <v>8768</v>
          </cell>
          <cell r="B628">
            <v>8768</v>
          </cell>
          <cell r="C628" t="str">
            <v>S</v>
          </cell>
          <cell r="D628" t="str">
            <v>MONROE SH</v>
          </cell>
        </row>
        <row r="629">
          <cell r="A629">
            <v>8771</v>
          </cell>
          <cell r="B629">
            <v>8771</v>
          </cell>
          <cell r="C629" t="str">
            <v>S</v>
          </cell>
          <cell r="D629" t="str">
            <v>NEW TECH SH @JEFF SH</v>
          </cell>
        </row>
        <row r="630">
          <cell r="A630">
            <v>8774</v>
          </cell>
          <cell r="B630">
            <v>8774</v>
          </cell>
          <cell r="C630" t="str">
            <v>S</v>
          </cell>
          <cell r="D630" t="str">
            <v>LA GLOBAL STUDIES</v>
          </cell>
        </row>
        <row r="631">
          <cell r="A631">
            <v>8779</v>
          </cell>
          <cell r="B631">
            <v>8779</v>
          </cell>
          <cell r="C631" t="str">
            <v>S</v>
          </cell>
          <cell r="D631" t="str">
            <v>NARBONNE SH</v>
          </cell>
        </row>
        <row r="632">
          <cell r="A632">
            <v>8783</v>
          </cell>
          <cell r="B632">
            <v>8783</v>
          </cell>
          <cell r="C632" t="str">
            <v>S</v>
          </cell>
          <cell r="D632" t="str">
            <v>NEW TECH SH @ JORDAN</v>
          </cell>
        </row>
        <row r="633">
          <cell r="A633">
            <v>8786</v>
          </cell>
          <cell r="B633">
            <v>8786</v>
          </cell>
          <cell r="C633" t="str">
            <v>S</v>
          </cell>
          <cell r="D633" t="str">
            <v>NO HOLLYWOOD SH</v>
          </cell>
        </row>
        <row r="634">
          <cell r="A634">
            <v>8814</v>
          </cell>
          <cell r="B634">
            <v>8814</v>
          </cell>
          <cell r="C634" t="str">
            <v>S</v>
          </cell>
          <cell r="D634" t="str">
            <v>RESEDA SH</v>
          </cell>
        </row>
        <row r="635">
          <cell r="A635">
            <v>8829</v>
          </cell>
          <cell r="B635">
            <v>8829</v>
          </cell>
          <cell r="C635" t="str">
            <v>S</v>
          </cell>
          <cell r="D635" t="str">
            <v>ROOSEVELT SH</v>
          </cell>
        </row>
        <row r="636">
          <cell r="A636">
            <v>8843</v>
          </cell>
          <cell r="B636">
            <v>8843</v>
          </cell>
          <cell r="C636" t="str">
            <v>S</v>
          </cell>
          <cell r="D636" t="str">
            <v>SAN FERNANDO SH</v>
          </cell>
        </row>
        <row r="637">
          <cell r="A637">
            <v>8850</v>
          </cell>
          <cell r="B637">
            <v>8850</v>
          </cell>
          <cell r="C637" t="str">
            <v>S</v>
          </cell>
          <cell r="D637" t="str">
            <v>SAN PEDRO SH</v>
          </cell>
        </row>
        <row r="638">
          <cell r="A638">
            <v>8871</v>
          </cell>
          <cell r="B638">
            <v>8871</v>
          </cell>
          <cell r="C638" t="str">
            <v>S</v>
          </cell>
          <cell r="D638" t="str">
            <v>SOUTH GATE SH</v>
          </cell>
        </row>
        <row r="639">
          <cell r="A639">
            <v>8878</v>
          </cell>
          <cell r="B639">
            <v>8878</v>
          </cell>
          <cell r="C639" t="str">
            <v>S</v>
          </cell>
          <cell r="D639" t="str">
            <v>SYLMAR SH</v>
          </cell>
        </row>
        <row r="640">
          <cell r="A640">
            <v>8880</v>
          </cell>
          <cell r="B640">
            <v>8880</v>
          </cell>
          <cell r="C640" t="str">
            <v>S</v>
          </cell>
          <cell r="D640" t="str">
            <v>TAFT SH</v>
          </cell>
        </row>
        <row r="641">
          <cell r="A641">
            <v>8881</v>
          </cell>
          <cell r="B641">
            <v>8881</v>
          </cell>
          <cell r="C641" t="str">
            <v>S</v>
          </cell>
          <cell r="D641" t="str">
            <v>SOUTH EAST SH</v>
          </cell>
        </row>
        <row r="642">
          <cell r="A642">
            <v>8882</v>
          </cell>
          <cell r="B642">
            <v>8882</v>
          </cell>
          <cell r="C642" t="str">
            <v>S</v>
          </cell>
          <cell r="D642" t="str">
            <v>MAYWOOD ACADEMY SH</v>
          </cell>
        </row>
        <row r="643">
          <cell r="A643">
            <v>8886</v>
          </cell>
          <cell r="B643">
            <v>8886</v>
          </cell>
          <cell r="C643" t="str">
            <v>S</v>
          </cell>
          <cell r="D643" t="str">
            <v>UNIVERSITY SH</v>
          </cell>
        </row>
        <row r="644">
          <cell r="A644">
            <v>8893</v>
          </cell>
          <cell r="B644">
            <v>8893</v>
          </cell>
          <cell r="C644" t="str">
            <v>S</v>
          </cell>
          <cell r="D644" t="str">
            <v>VAN NUYS SH</v>
          </cell>
        </row>
        <row r="645">
          <cell r="A645">
            <v>8907</v>
          </cell>
          <cell r="B645">
            <v>8907</v>
          </cell>
          <cell r="C645" t="str">
            <v>S</v>
          </cell>
          <cell r="D645" t="str">
            <v>VENICE SH</v>
          </cell>
        </row>
        <row r="646">
          <cell r="A646">
            <v>8914</v>
          </cell>
          <cell r="B646">
            <v>8914</v>
          </cell>
          <cell r="C646" t="str">
            <v>S</v>
          </cell>
          <cell r="D646" t="str">
            <v>VERDUGO HILLS SH</v>
          </cell>
        </row>
        <row r="647">
          <cell r="A647">
            <v>8928</v>
          </cell>
          <cell r="B647">
            <v>8928</v>
          </cell>
          <cell r="C647" t="str">
            <v>S</v>
          </cell>
          <cell r="D647" t="str">
            <v>WASHINGTON PREP SH</v>
          </cell>
        </row>
        <row r="648">
          <cell r="A648">
            <v>8943</v>
          </cell>
          <cell r="B648">
            <v>8943</v>
          </cell>
          <cell r="C648" t="str">
            <v>S</v>
          </cell>
          <cell r="D648" t="str">
            <v>WESTCHESTER SH</v>
          </cell>
        </row>
      </sheetData>
      <sheetData sheetId="2">
        <row r="2">
          <cell r="B2" t="str">
            <v>Org Code</v>
          </cell>
          <cell r="C2" t="str">
            <v>School Name</v>
          </cell>
        </row>
        <row r="3">
          <cell r="B3">
            <v>2014</v>
          </cell>
          <cell r="C3" t="str">
            <v>ALBION EL                E</v>
          </cell>
        </row>
        <row r="4">
          <cell r="B4">
            <v>2027</v>
          </cell>
          <cell r="C4" t="str">
            <v>ALDAMA EL                E</v>
          </cell>
        </row>
        <row r="5">
          <cell r="B5">
            <v>2041</v>
          </cell>
          <cell r="C5" t="str">
            <v>ALEXANDRIA EL            E</v>
          </cell>
        </row>
        <row r="6">
          <cell r="B6">
            <v>2042</v>
          </cell>
          <cell r="C6" t="str">
            <v>HARVARD EL               E</v>
          </cell>
        </row>
        <row r="7">
          <cell r="B7">
            <v>2068</v>
          </cell>
          <cell r="C7" t="str">
            <v>ALLESANDRO EL            E</v>
          </cell>
        </row>
        <row r="8">
          <cell r="B8">
            <v>2082</v>
          </cell>
          <cell r="C8" t="str">
            <v>ALTA LOMA EL             E</v>
          </cell>
        </row>
        <row r="9">
          <cell r="B9">
            <v>2089</v>
          </cell>
          <cell r="C9" t="str">
            <v>AMBLER EL                E</v>
          </cell>
        </row>
        <row r="10">
          <cell r="B10">
            <v>2096</v>
          </cell>
          <cell r="C10" t="str">
            <v>AMESTOY EL               E</v>
          </cell>
        </row>
        <row r="11">
          <cell r="B11">
            <v>2110</v>
          </cell>
          <cell r="C11" t="str">
            <v>ANATOLA EL               E</v>
          </cell>
        </row>
        <row r="12">
          <cell r="B12">
            <v>2117</v>
          </cell>
          <cell r="C12" t="str">
            <v>ANDASOL EL               E</v>
          </cell>
        </row>
        <row r="13">
          <cell r="B13">
            <v>2123</v>
          </cell>
          <cell r="C13" t="str">
            <v>ANGELES MESA EL          E</v>
          </cell>
        </row>
        <row r="14">
          <cell r="B14">
            <v>2137</v>
          </cell>
          <cell r="C14" t="str">
            <v>ANN EL                   E</v>
          </cell>
        </row>
        <row r="15">
          <cell r="B15">
            <v>2146</v>
          </cell>
          <cell r="C15" t="str">
            <v>ANNALEE EL               E</v>
          </cell>
        </row>
        <row r="16">
          <cell r="B16">
            <v>2151</v>
          </cell>
          <cell r="C16" t="str">
            <v>ANNANDALE EL             E</v>
          </cell>
        </row>
        <row r="17">
          <cell r="B17">
            <v>2164</v>
          </cell>
          <cell r="C17" t="str">
            <v>APPERSON EL              E</v>
          </cell>
        </row>
        <row r="18">
          <cell r="B18">
            <v>2178</v>
          </cell>
          <cell r="C18" t="str">
            <v>ARAGON EL YRS            E</v>
          </cell>
        </row>
        <row r="19">
          <cell r="B19">
            <v>2192</v>
          </cell>
          <cell r="C19" t="str">
            <v>ARLINGTON HTS EL         E</v>
          </cell>
        </row>
        <row r="20">
          <cell r="B20">
            <v>2205</v>
          </cell>
          <cell r="C20" t="str">
            <v>ARMINTA EL               E</v>
          </cell>
        </row>
        <row r="21">
          <cell r="B21">
            <v>2219</v>
          </cell>
          <cell r="C21" t="str">
            <v>ASCOT EL                 E</v>
          </cell>
        </row>
        <row r="22">
          <cell r="B22">
            <v>2233</v>
          </cell>
          <cell r="C22" t="str">
            <v>ATWATER EL               E</v>
          </cell>
        </row>
        <row r="23">
          <cell r="B23">
            <v>2247</v>
          </cell>
          <cell r="C23" t="str">
            <v>AVALON GARDENS EL        E</v>
          </cell>
        </row>
        <row r="24">
          <cell r="B24">
            <v>2269</v>
          </cell>
          <cell r="C24" t="str">
            <v>BALBOA GFTD MAG SCH      E</v>
          </cell>
        </row>
        <row r="25">
          <cell r="B25">
            <v>2274</v>
          </cell>
          <cell r="C25" t="str">
            <v>BALDWIN HILLS EL         E</v>
          </cell>
        </row>
        <row r="26">
          <cell r="B26">
            <v>2288</v>
          </cell>
          <cell r="C26" t="str">
            <v>BANDINI EL               E</v>
          </cell>
        </row>
        <row r="27">
          <cell r="B27">
            <v>2301</v>
          </cell>
          <cell r="C27" t="str">
            <v>ISLAND EL                E</v>
          </cell>
        </row>
        <row r="28">
          <cell r="B28">
            <v>2315</v>
          </cell>
          <cell r="C28" t="str">
            <v>BARTON HILLS EL          E</v>
          </cell>
        </row>
        <row r="29">
          <cell r="B29">
            <v>2323</v>
          </cell>
          <cell r="C29" t="str">
            <v>BASSETT EL               E</v>
          </cell>
        </row>
        <row r="30">
          <cell r="B30">
            <v>2329</v>
          </cell>
          <cell r="C30" t="str">
            <v>BEACHY EL                E</v>
          </cell>
        </row>
        <row r="31">
          <cell r="B31">
            <v>2335</v>
          </cell>
          <cell r="C31" t="str">
            <v>BECKFORD EL              E</v>
          </cell>
        </row>
        <row r="32">
          <cell r="B32">
            <v>2342</v>
          </cell>
          <cell r="C32" t="str">
            <v>BEETHOVEN EL             E</v>
          </cell>
        </row>
        <row r="33">
          <cell r="B33">
            <v>2369</v>
          </cell>
          <cell r="C33" t="str">
            <v>Ambassador School for Global Educ</v>
          </cell>
        </row>
        <row r="34">
          <cell r="B34">
            <v>2375</v>
          </cell>
          <cell r="C34" t="str">
            <v>HUGHES EL                E</v>
          </cell>
        </row>
        <row r="35">
          <cell r="B35">
            <v>2378</v>
          </cell>
          <cell r="C35" t="str">
            <v>NUEVA VISTA EL           E</v>
          </cell>
        </row>
        <row r="36">
          <cell r="B36">
            <v>2379</v>
          </cell>
          <cell r="C36" t="str">
            <v>BELLEVUE PC              E</v>
          </cell>
        </row>
        <row r="37">
          <cell r="B37">
            <v>2381</v>
          </cell>
          <cell r="C37" t="str">
            <v>MAYWOOD ES               E</v>
          </cell>
        </row>
        <row r="38">
          <cell r="B38">
            <v>2383</v>
          </cell>
          <cell r="C38" t="str">
            <v>ESPERANZA EL             E</v>
          </cell>
        </row>
        <row r="39">
          <cell r="B39">
            <v>2384</v>
          </cell>
          <cell r="C39" t="str">
            <v>POLITI, LEO EL           E</v>
          </cell>
        </row>
        <row r="40">
          <cell r="B40">
            <v>2385</v>
          </cell>
          <cell r="C40" t="str">
            <v>GRATTS EL                E</v>
          </cell>
        </row>
        <row r="41">
          <cell r="B41">
            <v>2386</v>
          </cell>
          <cell r="C41" t="str">
            <v>DEL OLMO EL              E</v>
          </cell>
        </row>
        <row r="42">
          <cell r="B42">
            <v>2391</v>
          </cell>
          <cell r="C42" t="str">
            <v>HUNTINGTON PARK EL       E</v>
          </cell>
        </row>
        <row r="43">
          <cell r="B43">
            <v>2392</v>
          </cell>
          <cell r="C43" t="str">
            <v>OLYMPIC PC               E</v>
          </cell>
        </row>
        <row r="44">
          <cell r="B44">
            <v>2393</v>
          </cell>
          <cell r="C44" t="str">
            <v>LAKE ST PC               E</v>
          </cell>
        </row>
        <row r="45">
          <cell r="B45">
            <v>2397</v>
          </cell>
          <cell r="C45" t="str">
            <v>BELVEDERE EL             E</v>
          </cell>
        </row>
        <row r="46">
          <cell r="B46">
            <v>2438</v>
          </cell>
          <cell r="C46" t="str">
            <v>BERTRAND EL              E</v>
          </cell>
        </row>
        <row r="47">
          <cell r="B47">
            <v>2470</v>
          </cell>
          <cell r="C47" t="str">
            <v>BLYTHE EL                E</v>
          </cell>
        </row>
        <row r="48">
          <cell r="B48">
            <v>2473</v>
          </cell>
          <cell r="C48" t="str">
            <v>BONITA EL                E</v>
          </cell>
        </row>
        <row r="49">
          <cell r="B49">
            <v>2479</v>
          </cell>
          <cell r="C49" t="str">
            <v>BRADDOCK EL              E</v>
          </cell>
        </row>
        <row r="50">
          <cell r="B50">
            <v>2486</v>
          </cell>
          <cell r="C50" t="str">
            <v>BRAINARD EL              E</v>
          </cell>
        </row>
        <row r="51">
          <cell r="B51">
            <v>2493</v>
          </cell>
          <cell r="C51" t="str">
            <v>BREED EL                 E</v>
          </cell>
        </row>
        <row r="52">
          <cell r="B52">
            <v>2507</v>
          </cell>
          <cell r="C52" t="str">
            <v>BRENTWOOD SCI MAG SCH    E</v>
          </cell>
        </row>
        <row r="53">
          <cell r="B53">
            <v>2521</v>
          </cell>
          <cell r="C53" t="str">
            <v>BRIDGE EL                E</v>
          </cell>
        </row>
        <row r="54">
          <cell r="B54">
            <v>2527</v>
          </cell>
          <cell r="C54" t="str">
            <v>BROAD AVE EL             E</v>
          </cell>
        </row>
        <row r="55">
          <cell r="B55">
            <v>2530</v>
          </cell>
          <cell r="C55" t="str">
            <v>BROADACRES EL            E</v>
          </cell>
        </row>
        <row r="56">
          <cell r="B56">
            <v>2534</v>
          </cell>
          <cell r="C56" t="str">
            <v>BROADWAY EL              E</v>
          </cell>
        </row>
        <row r="57">
          <cell r="B57">
            <v>2542</v>
          </cell>
          <cell r="C57" t="str">
            <v>WHITE EL                 E</v>
          </cell>
        </row>
        <row r="58">
          <cell r="B58">
            <v>2543</v>
          </cell>
          <cell r="C58" t="str">
            <v>LAFAYETTE PARK PC        E</v>
          </cell>
        </row>
        <row r="59">
          <cell r="B59">
            <v>2544</v>
          </cell>
          <cell r="C59" t="str">
            <v>MACARTHUR PARK           E</v>
          </cell>
        </row>
        <row r="60">
          <cell r="B60">
            <v>2548</v>
          </cell>
          <cell r="C60" t="str">
            <v>BROCKTON EL              E</v>
          </cell>
        </row>
        <row r="61">
          <cell r="B61">
            <v>2562</v>
          </cell>
          <cell r="C61" t="str">
            <v>BROOKLYN EL              E</v>
          </cell>
        </row>
        <row r="62">
          <cell r="B62">
            <v>2589</v>
          </cell>
          <cell r="C62" t="str">
            <v>BRYSON EL                E</v>
          </cell>
        </row>
        <row r="63">
          <cell r="B63">
            <v>2603</v>
          </cell>
          <cell r="C63" t="str">
            <v>BUCHANAN EL YRS          E</v>
          </cell>
        </row>
        <row r="64">
          <cell r="B64">
            <v>2616</v>
          </cell>
          <cell r="C64" t="str">
            <v>BUDLONG EL               E</v>
          </cell>
        </row>
        <row r="65">
          <cell r="B65">
            <v>2619</v>
          </cell>
          <cell r="C65" t="str">
            <v>WILSHIRE PARK EL         E</v>
          </cell>
        </row>
        <row r="66">
          <cell r="B66">
            <v>2630</v>
          </cell>
          <cell r="C66" t="str">
            <v>BURBANK EL               E</v>
          </cell>
        </row>
        <row r="67">
          <cell r="B67">
            <v>2644</v>
          </cell>
          <cell r="C67" t="str">
            <v>SATURN EL                E</v>
          </cell>
        </row>
        <row r="68">
          <cell r="B68">
            <v>2658</v>
          </cell>
          <cell r="C68" t="str">
            <v>BURTON EL                E</v>
          </cell>
        </row>
        <row r="69">
          <cell r="B69">
            <v>2671</v>
          </cell>
          <cell r="C69" t="str">
            <v>BUSHNELL EL              E</v>
          </cell>
        </row>
        <row r="70">
          <cell r="B70">
            <v>2685</v>
          </cell>
          <cell r="C70" t="str">
            <v>CABRILLO EL              E</v>
          </cell>
        </row>
        <row r="71">
          <cell r="B71">
            <v>2699</v>
          </cell>
          <cell r="C71" t="str">
            <v>CAHUENGA EL              E</v>
          </cell>
        </row>
        <row r="72">
          <cell r="B72">
            <v>2701</v>
          </cell>
          <cell r="C72" t="str">
            <v>KIM EL                   E</v>
          </cell>
        </row>
        <row r="73">
          <cell r="B73">
            <v>2704</v>
          </cell>
          <cell r="C73" t="str">
            <v>CALABASH EL              E</v>
          </cell>
        </row>
        <row r="74">
          <cell r="B74">
            <v>2706</v>
          </cell>
          <cell r="C74" t="str">
            <v>CALAHAN EL               E</v>
          </cell>
        </row>
        <row r="75">
          <cell r="B75">
            <v>2712</v>
          </cell>
          <cell r="C75" t="str">
            <v>CALVERT EL               E</v>
          </cell>
        </row>
        <row r="76">
          <cell r="B76">
            <v>2726</v>
          </cell>
          <cell r="C76" t="str">
            <v>CAMELLIA EL              E</v>
          </cell>
        </row>
        <row r="77">
          <cell r="B77">
            <v>2740</v>
          </cell>
          <cell r="C77" t="str">
            <v>CANFIELD EL              E</v>
          </cell>
        </row>
        <row r="78">
          <cell r="B78">
            <v>2741</v>
          </cell>
          <cell r="C78" t="str">
            <v>COMMUNITY MAG CH EL      E</v>
          </cell>
        </row>
        <row r="79">
          <cell r="B79">
            <v>2753</v>
          </cell>
          <cell r="C79" t="str">
            <v>CANOGA PARK EL           E</v>
          </cell>
        </row>
        <row r="80">
          <cell r="B80">
            <v>2767</v>
          </cell>
          <cell r="C80" t="str">
            <v>CANTARA EL               E</v>
          </cell>
        </row>
        <row r="81">
          <cell r="B81">
            <v>2781</v>
          </cell>
          <cell r="C81" t="str">
            <v>CANTERBURY EL            E</v>
          </cell>
        </row>
        <row r="82">
          <cell r="B82">
            <v>2795</v>
          </cell>
          <cell r="C82" t="str">
            <v>CANYON EL                E</v>
          </cell>
        </row>
        <row r="83">
          <cell r="B83">
            <v>2802</v>
          </cell>
          <cell r="C83" t="str">
            <v>CAPISTRANO EL            E</v>
          </cell>
        </row>
        <row r="84">
          <cell r="B84">
            <v>2822</v>
          </cell>
          <cell r="C84" t="str">
            <v>CARPENTER EL             E</v>
          </cell>
        </row>
        <row r="85">
          <cell r="B85">
            <v>2836</v>
          </cell>
          <cell r="C85" t="str">
            <v>CARSON EL                E</v>
          </cell>
        </row>
        <row r="86">
          <cell r="B86">
            <v>2849</v>
          </cell>
          <cell r="C86" t="str">
            <v>CARTHAY CENTER EL        E</v>
          </cell>
        </row>
        <row r="87">
          <cell r="B87">
            <v>2863</v>
          </cell>
          <cell r="C87" t="str">
            <v>CASTELAR EL              E</v>
          </cell>
        </row>
        <row r="88">
          <cell r="B88">
            <v>2877</v>
          </cell>
          <cell r="C88" t="str">
            <v>CASTLE HTS EL            E</v>
          </cell>
        </row>
        <row r="89">
          <cell r="B89">
            <v>2881</v>
          </cell>
          <cell r="C89" t="str">
            <v>CASTLEBAY LANE EL        E</v>
          </cell>
        </row>
        <row r="90">
          <cell r="B90">
            <v>2890</v>
          </cell>
          <cell r="C90" t="str">
            <v>CATSKILL EL              E</v>
          </cell>
        </row>
        <row r="91">
          <cell r="B91">
            <v>2939</v>
          </cell>
          <cell r="C91" t="str">
            <v>Central Region ES # 13</v>
          </cell>
        </row>
        <row r="92">
          <cell r="B92">
            <v>2942</v>
          </cell>
          <cell r="C92" t="str">
            <v>Central Region ES # 16</v>
          </cell>
        </row>
        <row r="93">
          <cell r="B93">
            <v>2943</v>
          </cell>
          <cell r="C93" t="str">
            <v>Central Region ES # 17</v>
          </cell>
        </row>
        <row r="94">
          <cell r="B94">
            <v>2944</v>
          </cell>
          <cell r="C94" t="str">
            <v>Central Region ES # 18</v>
          </cell>
        </row>
        <row r="95">
          <cell r="B95">
            <v>2945</v>
          </cell>
          <cell r="C95" t="str">
            <v>CENTURY PARK EL          E</v>
          </cell>
        </row>
        <row r="96">
          <cell r="B96">
            <v>2959</v>
          </cell>
          <cell r="C96" t="str">
            <v>CHANDLER EL              E</v>
          </cell>
        </row>
        <row r="97">
          <cell r="B97">
            <v>2986</v>
          </cell>
          <cell r="C97" t="str">
            <v>CHAPMAN EL               E</v>
          </cell>
        </row>
        <row r="98">
          <cell r="B98">
            <v>3002</v>
          </cell>
          <cell r="C98" t="str">
            <v>CHARNOCK EL              E</v>
          </cell>
        </row>
        <row r="99">
          <cell r="B99">
            <v>3014</v>
          </cell>
          <cell r="C99" t="str">
            <v>CHASE EL                 E</v>
          </cell>
        </row>
        <row r="100">
          <cell r="B100">
            <v>3027</v>
          </cell>
          <cell r="C100" t="str">
            <v>CHATSWORTH PARK EL       E</v>
          </cell>
        </row>
        <row r="101">
          <cell r="B101">
            <v>3041</v>
          </cell>
          <cell r="C101" t="str">
            <v>CHEREMOYA EL             E</v>
          </cell>
        </row>
        <row r="102">
          <cell r="B102">
            <v>3068</v>
          </cell>
          <cell r="C102" t="str">
            <v>CIENEGA EL               E</v>
          </cell>
        </row>
        <row r="103">
          <cell r="B103">
            <v>3082</v>
          </cell>
          <cell r="C103" t="str">
            <v>CIMARRON EL              E</v>
          </cell>
        </row>
        <row r="104">
          <cell r="B104">
            <v>3096</v>
          </cell>
          <cell r="C104" t="str">
            <v>CITY TERRACE EL          E</v>
          </cell>
        </row>
        <row r="105">
          <cell r="B105">
            <v>3110</v>
          </cell>
          <cell r="C105" t="str">
            <v>CLIFFORD EL              E</v>
          </cell>
        </row>
        <row r="106">
          <cell r="B106">
            <v>3123</v>
          </cell>
          <cell r="C106" t="str">
            <v>CLOVER EL                E</v>
          </cell>
        </row>
        <row r="107">
          <cell r="B107">
            <v>3137</v>
          </cell>
          <cell r="C107" t="str">
            <v>COHASSET EL              E</v>
          </cell>
        </row>
        <row r="108">
          <cell r="B108">
            <v>3151</v>
          </cell>
          <cell r="C108" t="str">
            <v>COLDWATER CANYON EL      E</v>
          </cell>
        </row>
        <row r="109">
          <cell r="B109">
            <v>3164</v>
          </cell>
          <cell r="C109" t="str">
            <v>COLFAX EL                E</v>
          </cell>
        </row>
        <row r="110">
          <cell r="B110">
            <v>3178</v>
          </cell>
          <cell r="C110" t="str">
            <v>COLISEUM EL              E</v>
          </cell>
        </row>
        <row r="111">
          <cell r="B111">
            <v>3192</v>
          </cell>
          <cell r="C111" t="str">
            <v>COMMONWEALTH EL          E</v>
          </cell>
        </row>
        <row r="112">
          <cell r="B112">
            <v>3205</v>
          </cell>
          <cell r="C112" t="str">
            <v>COMPTON EL               E</v>
          </cell>
        </row>
        <row r="113">
          <cell r="B113">
            <v>3210</v>
          </cell>
          <cell r="C113" t="str">
            <v>MADISON EL               E</v>
          </cell>
        </row>
        <row r="114">
          <cell r="B114">
            <v>3219</v>
          </cell>
          <cell r="C114" t="str">
            <v>CORONA EL                E</v>
          </cell>
        </row>
        <row r="115">
          <cell r="B115">
            <v>3220</v>
          </cell>
          <cell r="C115" t="str">
            <v>ESCUTIA PC               E</v>
          </cell>
        </row>
        <row r="116">
          <cell r="B116">
            <v>3247</v>
          </cell>
          <cell r="C116" t="str">
            <v>PLASENCIA EL             E</v>
          </cell>
        </row>
        <row r="117">
          <cell r="B117">
            <v>3260</v>
          </cell>
          <cell r="C117" t="str">
            <v>COWAN EL                 E</v>
          </cell>
        </row>
        <row r="118">
          <cell r="B118">
            <v>3288</v>
          </cell>
          <cell r="C118" t="str">
            <v>CRESCENT HTS MAGNET      E</v>
          </cell>
        </row>
        <row r="119">
          <cell r="B119">
            <v>3302</v>
          </cell>
          <cell r="C119" t="str">
            <v>CRESTWOOD EL             E</v>
          </cell>
        </row>
        <row r="120">
          <cell r="B120">
            <v>3315</v>
          </cell>
          <cell r="C120" t="str">
            <v>DENA EL                  E</v>
          </cell>
        </row>
        <row r="121">
          <cell r="B121">
            <v>3329</v>
          </cell>
          <cell r="C121" t="str">
            <v>DAHLIA HTS EL            E</v>
          </cell>
        </row>
        <row r="122">
          <cell r="B122">
            <v>3335</v>
          </cell>
          <cell r="C122" t="str">
            <v>DANUBE EL                E</v>
          </cell>
        </row>
        <row r="123">
          <cell r="B123">
            <v>3340</v>
          </cell>
          <cell r="C123" t="str">
            <v>DARBY EL                 E</v>
          </cell>
        </row>
        <row r="124">
          <cell r="B124">
            <v>3356</v>
          </cell>
          <cell r="C124" t="str">
            <v>DAYTON HTS EL            E</v>
          </cell>
        </row>
        <row r="125">
          <cell r="B125">
            <v>3377</v>
          </cell>
          <cell r="C125" t="str">
            <v>DEARBORN EL              E</v>
          </cell>
        </row>
        <row r="126">
          <cell r="B126">
            <v>3384</v>
          </cell>
          <cell r="C126" t="str">
            <v>DEL AMO EL               E</v>
          </cell>
        </row>
        <row r="127">
          <cell r="B127">
            <v>3397</v>
          </cell>
          <cell r="C127" t="str">
            <v>DELEVAN EL               E</v>
          </cell>
        </row>
        <row r="128">
          <cell r="B128">
            <v>3425</v>
          </cell>
          <cell r="C128" t="str">
            <v>DENKER EL                E</v>
          </cell>
        </row>
        <row r="129">
          <cell r="B129">
            <v>3426</v>
          </cell>
          <cell r="C129" t="str">
            <v>GARZA PC                 E</v>
          </cell>
        </row>
        <row r="130">
          <cell r="B130">
            <v>3438</v>
          </cell>
          <cell r="C130" t="str">
            <v>DIXIE CANYON EL          E</v>
          </cell>
        </row>
        <row r="131">
          <cell r="B131">
            <v>3452</v>
          </cell>
          <cell r="C131" t="str">
            <v>DOLORES EL               E</v>
          </cell>
        </row>
        <row r="132">
          <cell r="B132">
            <v>3466</v>
          </cell>
          <cell r="C132" t="str">
            <v>DOMINGUEZ EL             E</v>
          </cell>
        </row>
        <row r="133">
          <cell r="B133">
            <v>3479</v>
          </cell>
          <cell r="C133" t="str">
            <v>DORRIS EL                E</v>
          </cell>
        </row>
        <row r="134">
          <cell r="B134">
            <v>3493</v>
          </cell>
          <cell r="C134" t="str">
            <v>DYER EL                  E</v>
          </cell>
        </row>
        <row r="135">
          <cell r="B135">
            <v>3507</v>
          </cell>
          <cell r="C135" t="str">
            <v>EAGLE ROCK EL            E</v>
          </cell>
        </row>
        <row r="136">
          <cell r="B136">
            <v>3521</v>
          </cell>
          <cell r="C136" t="str">
            <v>EASTMAN EL               E</v>
          </cell>
        </row>
        <row r="137">
          <cell r="B137">
            <v>3541</v>
          </cell>
          <cell r="C137" t="str">
            <v>EL DORADO EL             E</v>
          </cell>
        </row>
        <row r="138">
          <cell r="B138">
            <v>3545</v>
          </cell>
          <cell r="C138" t="str">
            <v>EL ORO EL                E</v>
          </cell>
        </row>
        <row r="139">
          <cell r="B139">
            <v>3562</v>
          </cell>
          <cell r="C139" t="str">
            <v>EL SERENO EL             E</v>
          </cell>
        </row>
        <row r="140">
          <cell r="B140">
            <v>3574</v>
          </cell>
          <cell r="C140" t="str">
            <v>SENDAK ELEM              E</v>
          </cell>
        </row>
        <row r="141">
          <cell r="B141">
            <v>3575</v>
          </cell>
          <cell r="C141" t="str">
            <v>ELYSIAN HTS EL           E</v>
          </cell>
        </row>
        <row r="142">
          <cell r="B142">
            <v>3576</v>
          </cell>
          <cell r="C142" t="str">
            <v>ROSA PARKS LC            E</v>
          </cell>
        </row>
        <row r="143">
          <cell r="B143">
            <v>3577</v>
          </cell>
          <cell r="C143" t="str">
            <v>BELLINGHAM PC            E</v>
          </cell>
        </row>
        <row r="144">
          <cell r="B144">
            <v>3589</v>
          </cell>
          <cell r="C144" t="str">
            <v>EMELITA EL               E</v>
          </cell>
        </row>
        <row r="145">
          <cell r="B145">
            <v>3610</v>
          </cell>
          <cell r="C145" t="str">
            <v>ENADIA EL                E</v>
          </cell>
        </row>
        <row r="146">
          <cell r="B146">
            <v>3616</v>
          </cell>
          <cell r="C146" t="str">
            <v>ENCINO EL                E</v>
          </cell>
        </row>
        <row r="147">
          <cell r="B147">
            <v>3630</v>
          </cell>
          <cell r="C147" t="str">
            <v>ERWIN EL                 E</v>
          </cell>
        </row>
        <row r="148">
          <cell r="B148">
            <v>3640</v>
          </cell>
          <cell r="C148" t="str">
            <v>ESHELMAN EL              E</v>
          </cell>
        </row>
        <row r="149">
          <cell r="B149">
            <v>3671</v>
          </cell>
          <cell r="C149" t="str">
            <v>EUCLID EL                E</v>
          </cell>
        </row>
        <row r="150">
          <cell r="B150">
            <v>3699</v>
          </cell>
          <cell r="C150" t="str">
            <v>EVERGREEN EL             E</v>
          </cell>
        </row>
        <row r="151">
          <cell r="B151">
            <v>3712</v>
          </cell>
          <cell r="C151" t="str">
            <v>FAIR EL                  E</v>
          </cell>
        </row>
        <row r="152">
          <cell r="B152">
            <v>3726</v>
          </cell>
          <cell r="C152" t="str">
            <v>FAIRBURN EL              E</v>
          </cell>
        </row>
        <row r="153">
          <cell r="B153">
            <v>3740</v>
          </cell>
          <cell r="C153" t="str">
            <v>FARMDALE EL              E</v>
          </cell>
        </row>
        <row r="154">
          <cell r="B154">
            <v>3753</v>
          </cell>
          <cell r="C154" t="str">
            <v>FERNANGELES EL           E</v>
          </cell>
        </row>
        <row r="155">
          <cell r="B155">
            <v>3767</v>
          </cell>
          <cell r="C155" t="str">
            <v>15TH STREET EL           E</v>
          </cell>
        </row>
        <row r="156">
          <cell r="B156">
            <v>3781</v>
          </cell>
          <cell r="C156" t="str">
            <v>54TH ST EL               E</v>
          </cell>
        </row>
        <row r="157">
          <cell r="B157">
            <v>3795</v>
          </cell>
          <cell r="C157" t="str">
            <v>59TH ST EL               E</v>
          </cell>
        </row>
        <row r="158">
          <cell r="B158">
            <v>3808</v>
          </cell>
          <cell r="C158" t="str">
            <v>52ND ST EL               E</v>
          </cell>
        </row>
        <row r="159">
          <cell r="B159">
            <v>3822</v>
          </cell>
          <cell r="C159" t="str">
            <v>FIGUEROA EL              E</v>
          </cell>
        </row>
        <row r="160">
          <cell r="B160">
            <v>3829</v>
          </cell>
          <cell r="C160" t="str">
            <v>BROADOUS EL              E</v>
          </cell>
        </row>
        <row r="161">
          <cell r="B161">
            <v>3836</v>
          </cell>
          <cell r="C161" t="str">
            <v>1ST ST EL                E</v>
          </cell>
        </row>
        <row r="162">
          <cell r="B162">
            <v>3849</v>
          </cell>
          <cell r="C162" t="str">
            <v>FISHBURN EL              E</v>
          </cell>
        </row>
        <row r="163">
          <cell r="B163">
            <v>3877</v>
          </cell>
          <cell r="C163" t="str">
            <v>FLETCHER EL              E</v>
          </cell>
        </row>
        <row r="164">
          <cell r="B164">
            <v>3890</v>
          </cell>
          <cell r="C164" t="str">
            <v>FLORENCE EL              E</v>
          </cell>
        </row>
        <row r="165">
          <cell r="B165">
            <v>3918</v>
          </cell>
          <cell r="C165" t="str">
            <v>FORD EL                  E</v>
          </cell>
        </row>
        <row r="166">
          <cell r="B166">
            <v>3932</v>
          </cell>
          <cell r="C166" t="str">
            <v>49TH ST EL               E</v>
          </cell>
        </row>
        <row r="167">
          <cell r="B167">
            <v>3959</v>
          </cell>
          <cell r="C167" t="str">
            <v>42ND ST EL               E</v>
          </cell>
        </row>
        <row r="168">
          <cell r="B168">
            <v>3973</v>
          </cell>
          <cell r="C168" t="str">
            <v>4TH ST EL                E</v>
          </cell>
        </row>
        <row r="169">
          <cell r="B169">
            <v>3974</v>
          </cell>
          <cell r="C169" t="str">
            <v>4TH STREET PRIMARY CTR   E</v>
          </cell>
        </row>
        <row r="170">
          <cell r="B170">
            <v>3986</v>
          </cell>
          <cell r="C170" t="str">
            <v>FRANKLIN EL              E</v>
          </cell>
        </row>
        <row r="171">
          <cell r="B171">
            <v>4014</v>
          </cell>
          <cell r="C171" t="str">
            <v>FRIES EL                 E</v>
          </cell>
        </row>
        <row r="172">
          <cell r="B172">
            <v>4020</v>
          </cell>
          <cell r="C172" t="str">
            <v>BAKEWELL PC              E</v>
          </cell>
        </row>
        <row r="173">
          <cell r="B173">
            <v>4027</v>
          </cell>
          <cell r="C173" t="str">
            <v>FULLBRIGHT EL            E</v>
          </cell>
        </row>
        <row r="174">
          <cell r="B174">
            <v>4041</v>
          </cell>
          <cell r="C174" t="str">
            <v>GARDENA EL               E</v>
          </cell>
        </row>
        <row r="175">
          <cell r="B175">
            <v>4055</v>
          </cell>
          <cell r="C175" t="str">
            <v>GARDEN GROVE EL          E</v>
          </cell>
        </row>
        <row r="176">
          <cell r="B176">
            <v>4068</v>
          </cell>
          <cell r="C176" t="str">
            <v>GARDNER EL               E</v>
          </cell>
        </row>
        <row r="177">
          <cell r="B177">
            <v>4082</v>
          </cell>
          <cell r="C177" t="str">
            <v>GARVANZA EL              E</v>
          </cell>
        </row>
        <row r="178">
          <cell r="B178">
            <v>4096</v>
          </cell>
          <cell r="C178" t="str">
            <v>GATES EL                 E</v>
          </cell>
        </row>
        <row r="179">
          <cell r="B179">
            <v>4110</v>
          </cell>
          <cell r="C179" t="str">
            <v>GAULT EL                 E</v>
          </cell>
        </row>
        <row r="180">
          <cell r="B180">
            <v>4117</v>
          </cell>
          <cell r="C180" t="str">
            <v>GERMAIN EL               E</v>
          </cell>
        </row>
        <row r="181">
          <cell r="B181">
            <v>4123</v>
          </cell>
          <cell r="C181" t="str">
            <v>GLASSELL PARK EL         E</v>
          </cell>
        </row>
        <row r="182">
          <cell r="B182">
            <v>4130</v>
          </cell>
          <cell r="C182" t="str">
            <v>GLEDHILL EL              E</v>
          </cell>
        </row>
        <row r="183">
          <cell r="B183">
            <v>4137</v>
          </cell>
          <cell r="C183" t="str">
            <v>GLEN ALTA EL             E</v>
          </cell>
        </row>
        <row r="184">
          <cell r="B184">
            <v>4164</v>
          </cell>
          <cell r="C184" t="str">
            <v>GLENFELIZ EL             E</v>
          </cell>
        </row>
        <row r="185">
          <cell r="B185">
            <v>4192</v>
          </cell>
          <cell r="C185" t="str">
            <v>GLENWOOD EL              E</v>
          </cell>
        </row>
        <row r="186">
          <cell r="B186">
            <v>4219</v>
          </cell>
          <cell r="C186" t="str">
            <v>GRAHAM EL                E</v>
          </cell>
        </row>
        <row r="187">
          <cell r="B187">
            <v>4233</v>
          </cell>
          <cell r="C187" t="str">
            <v>GRANADA EL               E</v>
          </cell>
        </row>
        <row r="188">
          <cell r="B188">
            <v>4247</v>
          </cell>
          <cell r="C188" t="str">
            <v>GRAND VIEW EL            E</v>
          </cell>
        </row>
        <row r="189">
          <cell r="B189">
            <v>4260</v>
          </cell>
          <cell r="C189" t="str">
            <v>GRANT EL                 E</v>
          </cell>
        </row>
        <row r="190">
          <cell r="B190">
            <v>4274</v>
          </cell>
          <cell r="C190" t="str">
            <v>GRAPE EL                 E</v>
          </cell>
        </row>
        <row r="191">
          <cell r="B191">
            <v>4295</v>
          </cell>
          <cell r="C191" t="str">
            <v>GRIDLEY EL               E</v>
          </cell>
        </row>
        <row r="192">
          <cell r="B192">
            <v>4301</v>
          </cell>
          <cell r="C192" t="str">
            <v>GRIFFIN EL               E</v>
          </cell>
        </row>
        <row r="193">
          <cell r="B193">
            <v>4315</v>
          </cell>
          <cell r="C193" t="str">
            <v>GULF EL                  E</v>
          </cell>
        </row>
        <row r="194">
          <cell r="B194">
            <v>4329</v>
          </cell>
          <cell r="C194" t="str">
            <v>HADDON EL                E</v>
          </cell>
        </row>
        <row r="195">
          <cell r="B195">
            <v>4342</v>
          </cell>
          <cell r="C195" t="str">
            <v>HALLDALE EL              E</v>
          </cell>
        </row>
        <row r="196">
          <cell r="B196">
            <v>4349</v>
          </cell>
          <cell r="C196" t="str">
            <v>HAMLIN EL                E</v>
          </cell>
        </row>
        <row r="197">
          <cell r="B197">
            <v>4356</v>
          </cell>
          <cell r="C197" t="str">
            <v>WILLIAM ANTON ES         E</v>
          </cell>
        </row>
        <row r="198">
          <cell r="B198">
            <v>4397</v>
          </cell>
          <cell r="C198" t="str">
            <v>HANCOCK PARK EL          E</v>
          </cell>
        </row>
        <row r="199">
          <cell r="B199">
            <v>4425</v>
          </cell>
          <cell r="C199" t="str">
            <v>HARBOR CITY EL           E</v>
          </cell>
        </row>
        <row r="200">
          <cell r="B200">
            <v>4431</v>
          </cell>
          <cell r="C200" t="str">
            <v>HARDING EL               E</v>
          </cell>
        </row>
        <row r="201">
          <cell r="B201">
            <v>4438</v>
          </cell>
          <cell r="C201" t="str">
            <v>HARRISON EL              E</v>
          </cell>
        </row>
        <row r="202">
          <cell r="B202">
            <v>4445</v>
          </cell>
          <cell r="C202" t="str">
            <v>HART EL                  E</v>
          </cell>
        </row>
        <row r="203">
          <cell r="B203">
            <v>4452</v>
          </cell>
          <cell r="C203" t="str">
            <v>HASKELL EL               E</v>
          </cell>
        </row>
        <row r="204">
          <cell r="B204">
            <v>4466</v>
          </cell>
          <cell r="C204" t="str">
            <v>HAWAIIAN EL              E</v>
          </cell>
        </row>
        <row r="205">
          <cell r="B205">
            <v>4473</v>
          </cell>
          <cell r="C205" t="str">
            <v>HAYNES EL                E</v>
          </cell>
        </row>
        <row r="206">
          <cell r="B206">
            <v>4493</v>
          </cell>
          <cell r="C206" t="str">
            <v>HAZELTINE EL             E</v>
          </cell>
        </row>
        <row r="207">
          <cell r="B207">
            <v>4507</v>
          </cell>
          <cell r="C207" t="str">
            <v>HELIOTROPE EL            E</v>
          </cell>
        </row>
        <row r="208">
          <cell r="B208">
            <v>4515</v>
          </cell>
          <cell r="C208" t="str">
            <v>HERRICK EL               E</v>
          </cell>
        </row>
        <row r="209">
          <cell r="B209">
            <v>4528</v>
          </cell>
          <cell r="C209" t="str">
            <v>HILLCREST EL             E</v>
          </cell>
        </row>
        <row r="210">
          <cell r="B210">
            <v>4534</v>
          </cell>
          <cell r="C210" t="str">
            <v>HILLSIDE EL              E</v>
          </cell>
        </row>
        <row r="211">
          <cell r="B211">
            <v>4548</v>
          </cell>
          <cell r="C211" t="str">
            <v>HOBART EL                E</v>
          </cell>
        </row>
        <row r="212">
          <cell r="B212">
            <v>4562</v>
          </cell>
          <cell r="C212" t="str">
            <v>HOLMES EL                E</v>
          </cell>
        </row>
        <row r="213">
          <cell r="B213">
            <v>4575</v>
          </cell>
          <cell r="C213" t="str">
            <v>HOOPER EL                E</v>
          </cell>
        </row>
        <row r="214">
          <cell r="B214">
            <v>4576</v>
          </cell>
          <cell r="C214" t="str">
            <v>HOOPER PC                E</v>
          </cell>
        </row>
        <row r="215">
          <cell r="B215">
            <v>4589</v>
          </cell>
          <cell r="C215" t="str">
            <v>HOOVER EL                E</v>
          </cell>
        </row>
        <row r="216">
          <cell r="B216">
            <v>4603</v>
          </cell>
          <cell r="C216" t="str">
            <v>HUBBARD EL               E</v>
          </cell>
        </row>
        <row r="217">
          <cell r="B217">
            <v>4616</v>
          </cell>
          <cell r="C217" t="str">
            <v>HUMPHREYS EL             E</v>
          </cell>
        </row>
        <row r="218">
          <cell r="B218">
            <v>4630</v>
          </cell>
          <cell r="C218" t="str">
            <v>HUNTINGTON DR EL         E</v>
          </cell>
        </row>
        <row r="219">
          <cell r="B219">
            <v>4640</v>
          </cell>
          <cell r="C219" t="str">
            <v>WALNUT PARK EL           E</v>
          </cell>
        </row>
        <row r="220">
          <cell r="B220">
            <v>4641</v>
          </cell>
          <cell r="C220" t="str">
            <v>SAN ANTONIO EL           E</v>
          </cell>
        </row>
        <row r="221">
          <cell r="B221">
            <v>4658</v>
          </cell>
          <cell r="C221" t="str">
            <v>HYDE PARK EL             E</v>
          </cell>
        </row>
        <row r="222">
          <cell r="B222">
            <v>4671</v>
          </cell>
          <cell r="C222" t="str">
            <v>IVANHOE EL               E</v>
          </cell>
        </row>
        <row r="223">
          <cell r="B223">
            <v>4680</v>
          </cell>
          <cell r="C223" t="str">
            <v>LIZARRAGA ES             E</v>
          </cell>
        </row>
        <row r="224">
          <cell r="B224">
            <v>4681</v>
          </cell>
          <cell r="C224" t="str">
            <v>HARMONY EL               E</v>
          </cell>
        </row>
        <row r="225">
          <cell r="B225">
            <v>4685</v>
          </cell>
          <cell r="C225" t="str">
            <v>AURORA EL                E</v>
          </cell>
        </row>
        <row r="226">
          <cell r="B226">
            <v>4692</v>
          </cell>
          <cell r="C226" t="str">
            <v>JUSTICE EL               E</v>
          </cell>
        </row>
        <row r="227">
          <cell r="B227">
            <v>4696</v>
          </cell>
          <cell r="C227" t="str">
            <v>KENNEDY EL               E</v>
          </cell>
        </row>
        <row r="228">
          <cell r="B228">
            <v>4699</v>
          </cell>
          <cell r="C228" t="str">
            <v>KENTER CANYON EL         E</v>
          </cell>
        </row>
        <row r="229">
          <cell r="B229">
            <v>4712</v>
          </cell>
          <cell r="C229" t="str">
            <v>KENTWOOD EL              E</v>
          </cell>
        </row>
        <row r="230">
          <cell r="B230">
            <v>4726</v>
          </cell>
          <cell r="C230" t="str">
            <v>KESTER EL                E</v>
          </cell>
        </row>
        <row r="231">
          <cell r="B231">
            <v>4760</v>
          </cell>
          <cell r="C231" t="str">
            <v>KITTRIDGE EL             E</v>
          </cell>
        </row>
        <row r="232">
          <cell r="B232">
            <v>4762</v>
          </cell>
          <cell r="C232" t="str">
            <v>KNOLLWOOD EL             E</v>
          </cell>
        </row>
        <row r="233">
          <cell r="B233">
            <v>4764</v>
          </cell>
          <cell r="C233" t="str">
            <v>LANAI EL                 E</v>
          </cell>
        </row>
        <row r="234">
          <cell r="B234">
            <v>4767</v>
          </cell>
          <cell r="C234" t="str">
            <v>LANE EL                  E</v>
          </cell>
        </row>
        <row r="235">
          <cell r="B235">
            <v>4775</v>
          </cell>
          <cell r="C235" t="str">
            <v>LANGDON EL               E</v>
          </cell>
        </row>
        <row r="236">
          <cell r="B236">
            <v>4776</v>
          </cell>
          <cell r="C236" t="str">
            <v>PRIMARY ACADEMY          E</v>
          </cell>
        </row>
        <row r="237">
          <cell r="B237">
            <v>4781</v>
          </cell>
          <cell r="C237" t="str">
            <v>LANKERSHIM EL            E</v>
          </cell>
        </row>
        <row r="238">
          <cell r="B238">
            <v>4786</v>
          </cell>
          <cell r="C238" t="str">
            <v>LA SALLE EL              E</v>
          </cell>
        </row>
        <row r="239">
          <cell r="B239">
            <v>4790</v>
          </cell>
          <cell r="C239" t="str">
            <v>LASSEN EL                E</v>
          </cell>
        </row>
        <row r="240">
          <cell r="B240">
            <v>4795</v>
          </cell>
          <cell r="C240" t="str">
            <v>LATONA EL                E</v>
          </cell>
        </row>
        <row r="241">
          <cell r="B241">
            <v>4808</v>
          </cell>
          <cell r="C241" t="str">
            <v>LAUREL EL                E</v>
          </cell>
        </row>
        <row r="242">
          <cell r="B242">
            <v>4829</v>
          </cell>
          <cell r="C242" t="str">
            <v>LEAPWOOD EL              E</v>
          </cell>
        </row>
        <row r="243">
          <cell r="B243">
            <v>4836</v>
          </cell>
          <cell r="C243" t="str">
            <v>LELAND EL                E</v>
          </cell>
        </row>
        <row r="244">
          <cell r="B244">
            <v>4849</v>
          </cell>
          <cell r="C244" t="str">
            <v>LEMAY EL                 E</v>
          </cell>
        </row>
        <row r="245">
          <cell r="B245">
            <v>4863</v>
          </cell>
          <cell r="C245" t="str">
            <v>LIBERTY EL               E</v>
          </cell>
        </row>
        <row r="246">
          <cell r="B246">
            <v>4870</v>
          </cell>
          <cell r="C246" t="str">
            <v>LIGGETT EL               E</v>
          </cell>
        </row>
        <row r="247">
          <cell r="B247">
            <v>4877</v>
          </cell>
          <cell r="C247" t="str">
            <v>LILLIAN EL               E</v>
          </cell>
        </row>
        <row r="248">
          <cell r="B248">
            <v>4881</v>
          </cell>
          <cell r="C248" t="str">
            <v>LIMERICK EL              E</v>
          </cell>
        </row>
        <row r="249">
          <cell r="B249">
            <v>4887</v>
          </cell>
          <cell r="C249" t="str">
            <v>LOCKHURST EL             E</v>
          </cell>
        </row>
        <row r="250">
          <cell r="B250">
            <v>4890</v>
          </cell>
          <cell r="C250" t="str">
            <v>LOCKWOOD EL              E</v>
          </cell>
        </row>
        <row r="251">
          <cell r="B251">
            <v>4904</v>
          </cell>
          <cell r="C251" t="str">
            <v>LOGAN EL                 E</v>
          </cell>
        </row>
        <row r="252">
          <cell r="B252">
            <v>4918</v>
          </cell>
          <cell r="C252" t="str">
            <v>LOMA VISTA EL            E</v>
          </cell>
        </row>
        <row r="253">
          <cell r="B253">
            <v>4932</v>
          </cell>
          <cell r="C253" t="str">
            <v>LOMITA FUND MAG          E</v>
          </cell>
        </row>
        <row r="254">
          <cell r="B254">
            <v>4945</v>
          </cell>
          <cell r="C254" t="str">
            <v>LORENA EL                E</v>
          </cell>
        </row>
        <row r="255">
          <cell r="B255">
            <v>4959</v>
          </cell>
          <cell r="C255" t="str">
            <v>LORETO EL                E</v>
          </cell>
        </row>
        <row r="256">
          <cell r="B256">
            <v>4973</v>
          </cell>
          <cell r="C256" t="str">
            <v>LORNE EL                 E</v>
          </cell>
        </row>
        <row r="257">
          <cell r="B257">
            <v>4982</v>
          </cell>
          <cell r="C257" t="str">
            <v>LOS ANGELES EL           E</v>
          </cell>
        </row>
        <row r="258">
          <cell r="B258">
            <v>4983</v>
          </cell>
          <cell r="C258" t="str">
            <v>MARIPOSA-NABI PC         E</v>
          </cell>
        </row>
        <row r="259">
          <cell r="B259">
            <v>4986</v>
          </cell>
          <cell r="C259" t="str">
            <v>LOS FELIZ EL             E</v>
          </cell>
        </row>
        <row r="260">
          <cell r="B260">
            <v>5014</v>
          </cell>
          <cell r="C260" t="str">
            <v>LOYOLA VILLAGE EL        E</v>
          </cell>
        </row>
        <row r="261">
          <cell r="B261">
            <v>5016</v>
          </cell>
          <cell r="C261" t="str">
            <v>COUGHLIN EL              E</v>
          </cell>
        </row>
        <row r="262">
          <cell r="B262">
            <v>5055</v>
          </cell>
          <cell r="C262" t="str">
            <v>MAGNOLIA EL              E</v>
          </cell>
        </row>
        <row r="263">
          <cell r="B263">
            <v>5068</v>
          </cell>
          <cell r="C263" t="str">
            <v>MAIN ST EL               E</v>
          </cell>
        </row>
        <row r="264">
          <cell r="B264">
            <v>5082</v>
          </cell>
          <cell r="C264" t="str">
            <v>MALABAR                  E</v>
          </cell>
        </row>
        <row r="265">
          <cell r="B265">
            <v>5096</v>
          </cell>
          <cell r="C265" t="str">
            <v>MANCHESTER EL            E</v>
          </cell>
        </row>
        <row r="266">
          <cell r="B266">
            <v>5110</v>
          </cell>
          <cell r="C266" t="str">
            <v>MANHATTAN EL             E</v>
          </cell>
        </row>
        <row r="267">
          <cell r="B267">
            <v>5111</v>
          </cell>
          <cell r="C267" t="str">
            <v>ALEXANDER SCI CTR        E</v>
          </cell>
        </row>
        <row r="268">
          <cell r="B268">
            <v>5112</v>
          </cell>
          <cell r="C268" t="str">
            <v>JONES PC                 E</v>
          </cell>
        </row>
        <row r="269">
          <cell r="B269">
            <v>5113</v>
          </cell>
          <cell r="C269" t="str">
            <v>MACK EL                  E</v>
          </cell>
        </row>
        <row r="270">
          <cell r="B270">
            <v>5137</v>
          </cell>
          <cell r="C270" t="str">
            <v>MARIANNA EL              E</v>
          </cell>
        </row>
        <row r="271">
          <cell r="B271">
            <v>5164</v>
          </cell>
          <cell r="C271" t="str">
            <v>MARQUEZ EL               E</v>
          </cell>
        </row>
        <row r="272">
          <cell r="B272">
            <v>5170</v>
          </cell>
          <cell r="C272" t="str">
            <v>LEXINGTON AVE PC         E</v>
          </cell>
        </row>
        <row r="273">
          <cell r="B273">
            <v>5178</v>
          </cell>
          <cell r="C273" t="str">
            <v>MARVIN EL                E</v>
          </cell>
        </row>
        <row r="274">
          <cell r="B274">
            <v>5192</v>
          </cell>
          <cell r="C274" t="str">
            <v>MAR VISTA EL             E</v>
          </cell>
        </row>
        <row r="275">
          <cell r="B275">
            <v>5198</v>
          </cell>
          <cell r="C275" t="str">
            <v>MAYALL EL                E</v>
          </cell>
        </row>
        <row r="276">
          <cell r="B276">
            <v>5205</v>
          </cell>
          <cell r="C276" t="str">
            <v>MAYBERRY EL              E</v>
          </cell>
        </row>
        <row r="277">
          <cell r="B277">
            <v>5219</v>
          </cell>
          <cell r="C277" t="str">
            <v>MELROSE EL               E</v>
          </cell>
        </row>
        <row r="278">
          <cell r="B278">
            <v>5233</v>
          </cell>
          <cell r="C278" t="str">
            <v>MELVIN EL                E</v>
          </cell>
        </row>
        <row r="279">
          <cell r="B279">
            <v>5247</v>
          </cell>
          <cell r="C279" t="str">
            <v>MENLO EL                 E</v>
          </cell>
        </row>
        <row r="280">
          <cell r="B280">
            <v>5288</v>
          </cell>
          <cell r="C280" t="str">
            <v>MICHELTORENA EL          E</v>
          </cell>
        </row>
        <row r="281">
          <cell r="B281">
            <v>5301</v>
          </cell>
          <cell r="C281" t="str">
            <v>MIDDLETON EL             E</v>
          </cell>
        </row>
        <row r="282">
          <cell r="B282">
            <v>5302</v>
          </cell>
          <cell r="C282" t="str">
            <v>MIDDLETON PC             E</v>
          </cell>
        </row>
        <row r="283">
          <cell r="B283">
            <v>5315</v>
          </cell>
          <cell r="C283" t="str">
            <v>MILES EL                 E</v>
          </cell>
        </row>
        <row r="284">
          <cell r="B284">
            <v>5321</v>
          </cell>
          <cell r="C284" t="str">
            <v>MILLER EL                E</v>
          </cell>
        </row>
        <row r="285">
          <cell r="B285">
            <v>5329</v>
          </cell>
          <cell r="C285" t="str">
            <v>MIRAMONTE EL             E</v>
          </cell>
        </row>
        <row r="286">
          <cell r="B286">
            <v>5342</v>
          </cell>
          <cell r="C286" t="str">
            <v>MONLUX EL                E</v>
          </cell>
        </row>
        <row r="287">
          <cell r="B287">
            <v>5384</v>
          </cell>
          <cell r="C287" t="str">
            <v>MONTE VISTA EL           E</v>
          </cell>
        </row>
        <row r="288">
          <cell r="B288">
            <v>5385</v>
          </cell>
          <cell r="C288" t="str">
            <v>RIORDAN PC               E</v>
          </cell>
        </row>
        <row r="289">
          <cell r="B289">
            <v>5397</v>
          </cell>
          <cell r="C289" t="str">
            <v>MORNINGSIDE EL           E</v>
          </cell>
        </row>
        <row r="290">
          <cell r="B290">
            <v>5404</v>
          </cell>
          <cell r="C290" t="str">
            <v>MT VIEW EL               E</v>
          </cell>
        </row>
        <row r="291">
          <cell r="B291">
            <v>5411</v>
          </cell>
          <cell r="C291" t="str">
            <v>MT WASHINGTON EL         E</v>
          </cell>
        </row>
        <row r="292">
          <cell r="B292">
            <v>5425</v>
          </cell>
          <cell r="C292" t="str">
            <v>MULTNOMAH EL             E</v>
          </cell>
        </row>
        <row r="293">
          <cell r="B293">
            <v>5438</v>
          </cell>
          <cell r="C293" t="str">
            <v>MURCHISON ST EL          E</v>
          </cell>
        </row>
        <row r="294">
          <cell r="B294">
            <v>5446</v>
          </cell>
          <cell r="C294" t="str">
            <v>NAPA EL                  E</v>
          </cell>
        </row>
        <row r="295">
          <cell r="B295">
            <v>5452</v>
          </cell>
          <cell r="C295" t="str">
            <v>NESTLE EL                E</v>
          </cell>
        </row>
        <row r="296">
          <cell r="B296">
            <v>5459</v>
          </cell>
          <cell r="C296" t="str">
            <v>NEVADA EL                E</v>
          </cell>
        </row>
        <row r="297">
          <cell r="B297">
            <v>5466</v>
          </cell>
          <cell r="C297" t="str">
            <v>NEVIN EL                 E</v>
          </cell>
        </row>
        <row r="298">
          <cell r="B298">
            <v>5479</v>
          </cell>
          <cell r="C298" t="str">
            <v>NEWCASTLE EL             E</v>
          </cell>
        </row>
        <row r="299">
          <cell r="B299">
            <v>5505</v>
          </cell>
          <cell r="C299" t="str">
            <v>9TH ST EL                E</v>
          </cell>
        </row>
        <row r="300">
          <cell r="B300">
            <v>5521</v>
          </cell>
          <cell r="C300" t="str">
            <v>95TH ST EL               E</v>
          </cell>
        </row>
        <row r="301">
          <cell r="B301">
            <v>5534</v>
          </cell>
          <cell r="C301" t="str">
            <v>99TH ST EL               E</v>
          </cell>
        </row>
        <row r="302">
          <cell r="B302">
            <v>5548</v>
          </cell>
          <cell r="C302" t="str">
            <v>92ND ST EL               E</v>
          </cell>
        </row>
        <row r="303">
          <cell r="B303">
            <v>5562</v>
          </cell>
          <cell r="C303" t="str">
            <v>BARRETT EL               E</v>
          </cell>
        </row>
        <row r="304">
          <cell r="B304">
            <v>5575</v>
          </cell>
          <cell r="C304" t="str">
            <v>96TH ST EL               E</v>
          </cell>
        </row>
        <row r="305">
          <cell r="B305">
            <v>5582</v>
          </cell>
          <cell r="C305" t="str">
            <v>93RD ST EL               E</v>
          </cell>
        </row>
        <row r="306">
          <cell r="B306">
            <v>5603</v>
          </cell>
          <cell r="C306" t="str">
            <v>NOBLE EL                 E</v>
          </cell>
        </row>
        <row r="307">
          <cell r="B307">
            <v>5604</v>
          </cell>
          <cell r="C307" t="str">
            <v>PANORAMA CITY EL         E</v>
          </cell>
        </row>
        <row r="308">
          <cell r="B308">
            <v>5630</v>
          </cell>
          <cell r="C308" t="str">
            <v>NORMANDIE EL             E</v>
          </cell>
        </row>
        <row r="309">
          <cell r="B309">
            <v>5644</v>
          </cell>
          <cell r="C309" t="str">
            <v>NORMONT EL               E</v>
          </cell>
        </row>
        <row r="310">
          <cell r="B310">
            <v>5699</v>
          </cell>
          <cell r="C310" t="str">
            <v>NORWOOD EL               E</v>
          </cell>
        </row>
        <row r="311">
          <cell r="B311">
            <v>5726</v>
          </cell>
          <cell r="C311" t="str">
            <v>O MELVENY EL             E</v>
          </cell>
        </row>
        <row r="312">
          <cell r="B312">
            <v>5740</v>
          </cell>
          <cell r="C312" t="str">
            <v>118TH ST EL              E</v>
          </cell>
        </row>
        <row r="313">
          <cell r="B313">
            <v>5753</v>
          </cell>
          <cell r="C313" t="str">
            <v>186TH ST EL              E</v>
          </cell>
        </row>
        <row r="314">
          <cell r="B314">
            <v>5781</v>
          </cell>
          <cell r="C314" t="str">
            <v>FLOURNOY EL              E</v>
          </cell>
        </row>
        <row r="315">
          <cell r="B315">
            <v>5808</v>
          </cell>
          <cell r="C315" t="str">
            <v>156TH ST EL              E</v>
          </cell>
        </row>
        <row r="316">
          <cell r="B316">
            <v>5822</v>
          </cell>
          <cell r="C316" t="str">
            <v>153RD ST EL              E</v>
          </cell>
        </row>
        <row r="317">
          <cell r="B317">
            <v>5836</v>
          </cell>
          <cell r="C317" t="str">
            <v>109TH ST EL              E</v>
          </cell>
        </row>
        <row r="318">
          <cell r="B318">
            <v>5849</v>
          </cell>
          <cell r="C318" t="str">
            <v>GRIFFITH JOYNER EL       E</v>
          </cell>
        </row>
        <row r="319">
          <cell r="B319">
            <v>5857</v>
          </cell>
          <cell r="C319" t="str">
            <v>107TH ST EL              E</v>
          </cell>
        </row>
        <row r="320">
          <cell r="B320">
            <v>5863</v>
          </cell>
          <cell r="C320" t="str">
            <v>116TH ST EL              E</v>
          </cell>
        </row>
        <row r="321">
          <cell r="B321">
            <v>5877</v>
          </cell>
          <cell r="C321" t="str">
            <v>135TH ST EL              E</v>
          </cell>
        </row>
        <row r="322">
          <cell r="B322">
            <v>5884</v>
          </cell>
          <cell r="C322" t="str">
            <v>112TH ST EL              E</v>
          </cell>
        </row>
        <row r="323">
          <cell r="B323">
            <v>5887</v>
          </cell>
          <cell r="C323" t="str">
            <v>122ND ST EL              E</v>
          </cell>
        </row>
        <row r="324">
          <cell r="B324">
            <v>5889</v>
          </cell>
          <cell r="C324" t="str">
            <v>OPEN MAGNET CHARTER SCH  E</v>
          </cell>
        </row>
        <row r="325">
          <cell r="B325">
            <v>5894</v>
          </cell>
          <cell r="C325" t="str">
            <v>OSCEOLA EL               E</v>
          </cell>
        </row>
        <row r="326">
          <cell r="B326">
            <v>5904</v>
          </cell>
          <cell r="C326" t="str">
            <v>OVERLAND EL              E</v>
          </cell>
        </row>
        <row r="327">
          <cell r="B327">
            <v>5918</v>
          </cell>
          <cell r="C327" t="str">
            <v>OXNARD EL                E</v>
          </cell>
        </row>
        <row r="328">
          <cell r="B328">
            <v>5959</v>
          </cell>
          <cell r="C328" t="str">
            <v>PALISADES CHARTER EL     E</v>
          </cell>
        </row>
        <row r="329">
          <cell r="B329">
            <v>5986</v>
          </cell>
          <cell r="C329" t="str">
            <v>PALMS EL                 E</v>
          </cell>
        </row>
        <row r="330">
          <cell r="B330">
            <v>6005</v>
          </cell>
          <cell r="C330" t="str">
            <v>PARK AVE EL              E</v>
          </cell>
        </row>
        <row r="331">
          <cell r="B331">
            <v>6013</v>
          </cell>
          <cell r="C331" t="str">
            <v>PARK WESTERN EL          E</v>
          </cell>
        </row>
        <row r="332">
          <cell r="B332">
            <v>6021</v>
          </cell>
          <cell r="C332" t="str">
            <v>PARMELEE EL              E</v>
          </cell>
        </row>
        <row r="333">
          <cell r="B333">
            <v>6027</v>
          </cell>
          <cell r="C333" t="str">
            <v>PARTHENIA EL             E</v>
          </cell>
        </row>
        <row r="334">
          <cell r="B334">
            <v>6052</v>
          </cell>
          <cell r="C334" t="str">
            <v>PASEO DEL REY NAT SC     E</v>
          </cell>
        </row>
        <row r="335">
          <cell r="B335">
            <v>6068</v>
          </cell>
          <cell r="C335" t="str">
            <v>PINEWOOD EL              E</v>
          </cell>
        </row>
        <row r="336">
          <cell r="B336">
            <v>6096</v>
          </cell>
          <cell r="C336" t="str">
            <v>PLAINVIEW EL             E</v>
          </cell>
        </row>
        <row r="337">
          <cell r="B337">
            <v>6110</v>
          </cell>
          <cell r="C337" t="str">
            <v>PLAYA DEL REY EL         E</v>
          </cell>
        </row>
        <row r="338">
          <cell r="B338">
            <v>6123</v>
          </cell>
          <cell r="C338" t="str">
            <v>PLUMMER EL               E</v>
          </cell>
        </row>
        <row r="339">
          <cell r="B339">
            <v>6137</v>
          </cell>
          <cell r="C339" t="str">
            <v>POINT FERMIN EL          E</v>
          </cell>
        </row>
        <row r="340">
          <cell r="B340">
            <v>6140</v>
          </cell>
          <cell r="C340" t="str">
            <v>POMELO EL                E</v>
          </cell>
        </row>
        <row r="341">
          <cell r="B341">
            <v>6148</v>
          </cell>
          <cell r="C341" t="str">
            <v>PRESIDENT EL             E</v>
          </cell>
        </row>
        <row r="342">
          <cell r="B342">
            <v>6158</v>
          </cell>
          <cell r="C342" t="str">
            <v>PURCHE EL                E</v>
          </cell>
        </row>
        <row r="343">
          <cell r="B343">
            <v>6164</v>
          </cell>
          <cell r="C343" t="str">
            <v>QUEEN ANNE EL            E</v>
          </cell>
        </row>
        <row r="344">
          <cell r="B344">
            <v>6178</v>
          </cell>
          <cell r="C344" t="str">
            <v>RAMONA EL                E</v>
          </cell>
        </row>
        <row r="345">
          <cell r="B345">
            <v>6179</v>
          </cell>
          <cell r="C345" t="str">
            <v>KINGSLEY EL              E</v>
          </cell>
        </row>
        <row r="346">
          <cell r="B346">
            <v>6192</v>
          </cell>
          <cell r="C346" t="str">
            <v>RANCHITO EL              E</v>
          </cell>
        </row>
        <row r="347">
          <cell r="B347">
            <v>6219</v>
          </cell>
          <cell r="C347" t="str">
            <v>RAYMOND EL               E</v>
          </cell>
        </row>
        <row r="348">
          <cell r="B348">
            <v>6233</v>
          </cell>
          <cell r="C348" t="str">
            <v>RESEDA EL                E</v>
          </cell>
        </row>
        <row r="349">
          <cell r="B349">
            <v>6260</v>
          </cell>
          <cell r="C349" t="str">
            <v>RICHLAND EL              E</v>
          </cell>
        </row>
        <row r="350">
          <cell r="B350">
            <v>6274</v>
          </cell>
          <cell r="C350" t="str">
            <v>HAMASAKI EL              E</v>
          </cell>
        </row>
        <row r="351">
          <cell r="B351">
            <v>6288</v>
          </cell>
          <cell r="C351" t="str">
            <v>RIO VISTA EL             E</v>
          </cell>
        </row>
        <row r="352">
          <cell r="B352">
            <v>6301</v>
          </cell>
          <cell r="C352" t="str">
            <v>RITTER EL                E</v>
          </cell>
        </row>
        <row r="353">
          <cell r="B353">
            <v>6315</v>
          </cell>
          <cell r="C353" t="str">
            <v>RIVERSIDE EL             E</v>
          </cell>
        </row>
        <row r="354">
          <cell r="B354">
            <v>6329</v>
          </cell>
          <cell r="C354" t="str">
            <v>ROCKDALE EL              E</v>
          </cell>
        </row>
        <row r="355">
          <cell r="B355">
            <v>6342</v>
          </cell>
          <cell r="C355" t="str">
            <v>COEUR D ALENE EL         E</v>
          </cell>
        </row>
        <row r="356">
          <cell r="B356">
            <v>6356</v>
          </cell>
          <cell r="C356" t="str">
            <v>ROSCOE EL                E</v>
          </cell>
        </row>
        <row r="357">
          <cell r="B357">
            <v>6363</v>
          </cell>
          <cell r="C357" t="str">
            <v>ROSCOMARE EL             E</v>
          </cell>
        </row>
        <row r="358">
          <cell r="B358">
            <v>6370</v>
          </cell>
          <cell r="C358" t="str">
            <v>ROSEMONT EL              E</v>
          </cell>
        </row>
        <row r="359">
          <cell r="B359">
            <v>6384</v>
          </cell>
          <cell r="C359" t="str">
            <v>ROSEWOOD EL              E</v>
          </cell>
        </row>
        <row r="360">
          <cell r="B360">
            <v>6425</v>
          </cell>
          <cell r="C360" t="str">
            <v>ROWAN EL                 E</v>
          </cell>
        </row>
        <row r="361">
          <cell r="B361">
            <v>6426</v>
          </cell>
          <cell r="C361" t="str">
            <v>AMANECER PC              E</v>
          </cell>
        </row>
        <row r="362">
          <cell r="B362">
            <v>6438</v>
          </cell>
          <cell r="C362" t="str">
            <v>RUSSELL EL               E</v>
          </cell>
        </row>
        <row r="363">
          <cell r="B363">
            <v>6452</v>
          </cell>
          <cell r="C363" t="str">
            <v>SAN FERNANDO EL          E</v>
          </cell>
        </row>
        <row r="364">
          <cell r="B364">
            <v>6466</v>
          </cell>
          <cell r="C364" t="str">
            <v>SAN GABRIEL EL           E</v>
          </cell>
        </row>
        <row r="365">
          <cell r="B365">
            <v>6479</v>
          </cell>
          <cell r="C365" t="str">
            <v>SAN JOSE EL              E</v>
          </cell>
        </row>
        <row r="366">
          <cell r="B366">
            <v>6493</v>
          </cell>
          <cell r="C366" t="str">
            <v>SAN PASCUAL EL           E</v>
          </cell>
        </row>
        <row r="367">
          <cell r="B367">
            <v>6507</v>
          </cell>
          <cell r="C367" t="str">
            <v>SAN PEDRO EL YRS         E</v>
          </cell>
        </row>
        <row r="368">
          <cell r="B368">
            <v>6534</v>
          </cell>
          <cell r="C368" t="str">
            <v>KING JR EL               E</v>
          </cell>
        </row>
        <row r="369">
          <cell r="B369">
            <v>6549</v>
          </cell>
          <cell r="C369" t="str">
            <v>HOLLYWOOD PC             E</v>
          </cell>
        </row>
        <row r="370">
          <cell r="B370">
            <v>6565</v>
          </cell>
          <cell r="C370" t="str">
            <v>SATICOY EL               E</v>
          </cell>
        </row>
        <row r="371">
          <cell r="B371">
            <v>6575</v>
          </cell>
          <cell r="C371" t="str">
            <v>2ND ST EL                E</v>
          </cell>
        </row>
        <row r="372">
          <cell r="B372">
            <v>6589</v>
          </cell>
          <cell r="C372" t="str">
            <v>SELMA EL                 E</v>
          </cell>
        </row>
        <row r="373">
          <cell r="B373">
            <v>6606</v>
          </cell>
          <cell r="C373" t="str">
            <v>SERRANIA EL              E</v>
          </cell>
        </row>
        <row r="374">
          <cell r="B374">
            <v>6616</v>
          </cell>
          <cell r="C374" t="str">
            <v>7TH ST EL                E</v>
          </cell>
        </row>
        <row r="375">
          <cell r="B375">
            <v>6630</v>
          </cell>
          <cell r="C375" t="str">
            <v>75TH ST EL YRS           E</v>
          </cell>
        </row>
        <row r="376">
          <cell r="B376">
            <v>6644</v>
          </cell>
          <cell r="C376" t="str">
            <v>74TH ST EL               E</v>
          </cell>
        </row>
        <row r="377">
          <cell r="B377">
            <v>6658</v>
          </cell>
          <cell r="C377" t="str">
            <v>MCKINLEY  EL             E</v>
          </cell>
        </row>
        <row r="378">
          <cell r="B378">
            <v>6665</v>
          </cell>
          <cell r="C378" t="str">
            <v>SHARP EL YRS             E</v>
          </cell>
        </row>
        <row r="379">
          <cell r="B379">
            <v>6671</v>
          </cell>
          <cell r="C379" t="str">
            <v>SHENANDOAH EL            E</v>
          </cell>
        </row>
        <row r="380">
          <cell r="B380">
            <v>6685</v>
          </cell>
          <cell r="C380" t="str">
            <v>SHERIDAN EL              E</v>
          </cell>
        </row>
        <row r="381">
          <cell r="B381">
            <v>6699</v>
          </cell>
          <cell r="C381" t="str">
            <v>SHERMAN OAKS EL          E</v>
          </cell>
        </row>
        <row r="382">
          <cell r="B382">
            <v>6712</v>
          </cell>
          <cell r="C382" t="str">
            <v>SHIRLEY EL               E</v>
          </cell>
        </row>
        <row r="383">
          <cell r="B383">
            <v>6740</v>
          </cell>
          <cell r="C383" t="str">
            <v>SHORT EL                 E</v>
          </cell>
        </row>
        <row r="384">
          <cell r="B384">
            <v>6753</v>
          </cell>
          <cell r="C384" t="str">
            <v>SIERRA PARK EL YRS       E</v>
          </cell>
        </row>
        <row r="385">
          <cell r="B385">
            <v>6767</v>
          </cell>
          <cell r="C385" t="str">
            <v>SIERRA VISTA             E</v>
          </cell>
        </row>
        <row r="386">
          <cell r="B386">
            <v>6781</v>
          </cell>
          <cell r="C386" t="str">
            <v>6TH AVE EL YRS           E</v>
          </cell>
        </row>
        <row r="387">
          <cell r="B387">
            <v>6795</v>
          </cell>
          <cell r="C387" t="str">
            <v>68TH ST EL YRS           E</v>
          </cell>
        </row>
        <row r="388">
          <cell r="B388">
            <v>6808</v>
          </cell>
          <cell r="C388" t="str">
            <v>61ST ST EL YRS           E</v>
          </cell>
        </row>
        <row r="389">
          <cell r="B389">
            <v>6822</v>
          </cell>
          <cell r="C389" t="str">
            <v>66TH ST EL YRS           E</v>
          </cell>
        </row>
        <row r="390">
          <cell r="B390">
            <v>6836</v>
          </cell>
          <cell r="C390" t="str">
            <v>SOLANO EL                E</v>
          </cell>
        </row>
        <row r="391">
          <cell r="B391">
            <v>6849</v>
          </cell>
          <cell r="C391" t="str">
            <v>SOTO EL                  E</v>
          </cell>
        </row>
        <row r="392">
          <cell r="B392">
            <v>6863</v>
          </cell>
          <cell r="C392" t="str">
            <v>SOUTH PARK EL YRS        E</v>
          </cell>
        </row>
        <row r="393">
          <cell r="B393">
            <v>6869</v>
          </cell>
          <cell r="C393" t="str">
            <v>South Region ES # 1</v>
          </cell>
        </row>
        <row r="394">
          <cell r="B394">
            <v>6870</v>
          </cell>
          <cell r="C394" t="str">
            <v>SO SHORES CES            E</v>
          </cell>
        </row>
        <row r="395">
          <cell r="B395">
            <v>6872</v>
          </cell>
          <cell r="C395" t="str">
            <v>South Region ES # 2</v>
          </cell>
        </row>
        <row r="396">
          <cell r="B396">
            <v>6873</v>
          </cell>
          <cell r="C396" t="str">
            <v>South Region ES # 3</v>
          </cell>
        </row>
        <row r="397">
          <cell r="B397">
            <v>6875</v>
          </cell>
          <cell r="C397" t="str">
            <v>SAN MIGUEL EL YRS        E</v>
          </cell>
        </row>
        <row r="398">
          <cell r="B398">
            <v>6878</v>
          </cell>
          <cell r="C398" t="str">
            <v>MONTARA AVENUE  YRS      E</v>
          </cell>
        </row>
        <row r="399">
          <cell r="B399">
            <v>6880</v>
          </cell>
          <cell r="C399" t="str">
            <v>INDEPENDENCE EL YRS      E</v>
          </cell>
        </row>
        <row r="400">
          <cell r="B400">
            <v>6886</v>
          </cell>
          <cell r="C400" t="str">
            <v>South Region ES # 7</v>
          </cell>
        </row>
        <row r="401">
          <cell r="B401">
            <v>6890</v>
          </cell>
          <cell r="C401" t="str">
            <v>STAGG EL                 E</v>
          </cell>
        </row>
        <row r="402">
          <cell r="B402">
            <v>6904</v>
          </cell>
          <cell r="C402" t="str">
            <v>STANFORD EL YRS          E</v>
          </cell>
        </row>
        <row r="403">
          <cell r="B403">
            <v>6905</v>
          </cell>
          <cell r="C403" t="str">
            <v>STANFORD PC YRS          E</v>
          </cell>
        </row>
        <row r="404">
          <cell r="B404">
            <v>6918</v>
          </cell>
          <cell r="C404" t="str">
            <v>STATE EL YRS             E</v>
          </cell>
        </row>
        <row r="405">
          <cell r="B405">
            <v>6920</v>
          </cell>
          <cell r="C405" t="str">
            <v>HOPE ST EL               E</v>
          </cell>
        </row>
        <row r="406">
          <cell r="B406">
            <v>6932</v>
          </cell>
          <cell r="C406" t="str">
            <v>STERRY EL                E</v>
          </cell>
        </row>
        <row r="407">
          <cell r="B407">
            <v>6945</v>
          </cell>
          <cell r="C407" t="str">
            <v>STONEHURST EL            E</v>
          </cell>
        </row>
        <row r="408">
          <cell r="B408">
            <v>6952</v>
          </cell>
          <cell r="C408" t="str">
            <v>STONER EL                E</v>
          </cell>
        </row>
        <row r="409">
          <cell r="B409">
            <v>6959</v>
          </cell>
          <cell r="C409" t="str">
            <v>STRATHERN EL             E</v>
          </cell>
        </row>
        <row r="410">
          <cell r="B410">
            <v>6973</v>
          </cell>
          <cell r="C410" t="str">
            <v>SUNLAND EL               E</v>
          </cell>
        </row>
        <row r="411">
          <cell r="B411">
            <v>6986</v>
          </cell>
          <cell r="C411" t="str">
            <v>SUNNY BRAE EL            E</v>
          </cell>
        </row>
        <row r="412">
          <cell r="B412">
            <v>6988</v>
          </cell>
          <cell r="C412" t="str">
            <v>SUNRISE ST EL            E</v>
          </cell>
        </row>
        <row r="413">
          <cell r="B413">
            <v>7007</v>
          </cell>
          <cell r="C413" t="str">
            <v>SUPERIOR EL              E</v>
          </cell>
        </row>
        <row r="414">
          <cell r="B414">
            <v>7014</v>
          </cell>
          <cell r="C414" t="str">
            <v>SYLMAR EL YRS            E</v>
          </cell>
        </row>
        <row r="415">
          <cell r="B415">
            <v>7027</v>
          </cell>
          <cell r="C415" t="str">
            <v>SYLVAN PARK EL           E</v>
          </cell>
        </row>
        <row r="416">
          <cell r="B416">
            <v>7035</v>
          </cell>
          <cell r="C416" t="str">
            <v>TAPER EL                 E</v>
          </cell>
        </row>
        <row r="417">
          <cell r="B417">
            <v>7041</v>
          </cell>
          <cell r="C417" t="str">
            <v>TARZANA EL               E</v>
          </cell>
        </row>
        <row r="418">
          <cell r="B418">
            <v>7068</v>
          </cell>
          <cell r="C418" t="str">
            <v>TELFAIR EL               E</v>
          </cell>
        </row>
        <row r="419">
          <cell r="B419">
            <v>7082</v>
          </cell>
          <cell r="C419" t="str">
            <v>10TH ST EL YRS           E</v>
          </cell>
        </row>
        <row r="420">
          <cell r="B420">
            <v>7110</v>
          </cell>
          <cell r="C420" t="str">
            <v>3RD ST EL                E</v>
          </cell>
        </row>
        <row r="421">
          <cell r="B421">
            <v>7123</v>
          </cell>
          <cell r="C421" t="str">
            <v>BRADLEY ENV/SC/HUM       E</v>
          </cell>
        </row>
        <row r="422">
          <cell r="B422">
            <v>7151</v>
          </cell>
          <cell r="C422" t="str">
            <v>WEEMES EL YRS            E</v>
          </cell>
        </row>
        <row r="423">
          <cell r="B423">
            <v>7164</v>
          </cell>
          <cell r="C423" t="str">
            <v>BRIGHT EL                E</v>
          </cell>
        </row>
        <row r="424">
          <cell r="B424">
            <v>7178</v>
          </cell>
          <cell r="C424" t="str">
            <v>TOLAND WAY EL            E</v>
          </cell>
        </row>
        <row r="425">
          <cell r="B425">
            <v>7192</v>
          </cell>
          <cell r="C425" t="str">
            <v>TOLUCA LAKE EL           E</v>
          </cell>
        </row>
        <row r="426">
          <cell r="B426">
            <v>7198</v>
          </cell>
          <cell r="C426" t="str">
            <v>TOPANGA EL               E</v>
          </cell>
        </row>
        <row r="427">
          <cell r="B427">
            <v>7201</v>
          </cell>
          <cell r="C427" t="str">
            <v>TOPEKA DR EL             E</v>
          </cell>
        </row>
        <row r="428">
          <cell r="B428">
            <v>7205</v>
          </cell>
          <cell r="C428" t="str">
            <v>TOWNE EL                 E</v>
          </cell>
        </row>
        <row r="429">
          <cell r="B429">
            <v>7219</v>
          </cell>
          <cell r="C429" t="str">
            <v>TRINITY EL YRS           E</v>
          </cell>
        </row>
        <row r="430">
          <cell r="B430">
            <v>7220</v>
          </cell>
          <cell r="C430" t="str">
            <v>MAPLE PC                 E</v>
          </cell>
        </row>
        <row r="431">
          <cell r="B431">
            <v>7247</v>
          </cell>
          <cell r="C431" t="str">
            <v>TULSA EL                 E</v>
          </cell>
        </row>
        <row r="432">
          <cell r="B432">
            <v>7260</v>
          </cell>
          <cell r="C432" t="str">
            <v>TWEEDY EL YRS            E</v>
          </cell>
        </row>
        <row r="433">
          <cell r="B433">
            <v>7274</v>
          </cell>
          <cell r="C433" t="str">
            <v>20TH ST EL YRS           E</v>
          </cell>
        </row>
        <row r="434">
          <cell r="B434">
            <v>7288</v>
          </cell>
          <cell r="C434" t="str">
            <v>28TH ST EL YRS           E</v>
          </cell>
        </row>
        <row r="435">
          <cell r="B435">
            <v>7301</v>
          </cell>
          <cell r="C435" t="str">
            <v>24TH ST EL YRS           E</v>
          </cell>
        </row>
        <row r="436">
          <cell r="B436">
            <v>7329</v>
          </cell>
          <cell r="C436" t="str">
            <v>232ND PL EL              E</v>
          </cell>
        </row>
        <row r="437">
          <cell r="B437">
            <v>7342</v>
          </cell>
          <cell r="C437" t="str">
            <v>MEYLER EL YRS            E</v>
          </cell>
        </row>
        <row r="438">
          <cell r="B438">
            <v>7356</v>
          </cell>
          <cell r="C438" t="str">
            <v>UNION EL YRS             E</v>
          </cell>
        </row>
        <row r="439">
          <cell r="B439">
            <v>7384</v>
          </cell>
          <cell r="C439" t="str">
            <v>VALERIO EL               E</v>
          </cell>
        </row>
        <row r="440">
          <cell r="B440">
            <v>7397</v>
          </cell>
          <cell r="C440" t="str">
            <v>VALLEY VIEW EL           E</v>
          </cell>
        </row>
        <row r="441">
          <cell r="B441">
            <v>7398</v>
          </cell>
          <cell r="C441" t="str">
            <v>Valley Region ES # 6</v>
          </cell>
        </row>
        <row r="442">
          <cell r="B442">
            <v>7399</v>
          </cell>
          <cell r="C442" t="str">
            <v>Valley Region ES # 7</v>
          </cell>
        </row>
        <row r="443">
          <cell r="B443">
            <v>7400</v>
          </cell>
          <cell r="C443" t="str">
            <v>Valley Region ES # 8</v>
          </cell>
        </row>
        <row r="444">
          <cell r="B444">
            <v>7401</v>
          </cell>
          <cell r="C444" t="str">
            <v>Valley Region ES # 9</v>
          </cell>
        </row>
        <row r="445">
          <cell r="B445">
            <v>7402</v>
          </cell>
          <cell r="C445" t="str">
            <v>Valley Region ES # 10</v>
          </cell>
        </row>
        <row r="446">
          <cell r="B446">
            <v>7404</v>
          </cell>
          <cell r="C446" t="str">
            <v>Valley Region ES # 12</v>
          </cell>
        </row>
        <row r="447">
          <cell r="B447">
            <v>7411</v>
          </cell>
          <cell r="C447" t="str">
            <v>VANALDEN EL              E</v>
          </cell>
        </row>
        <row r="448">
          <cell r="B448">
            <v>7419</v>
          </cell>
          <cell r="C448" t="str">
            <v>VAN DEENE EL             E</v>
          </cell>
        </row>
        <row r="449">
          <cell r="B449">
            <v>7422</v>
          </cell>
          <cell r="C449" t="str">
            <v>VAN GOGH EL              E</v>
          </cell>
        </row>
        <row r="450">
          <cell r="B450">
            <v>7425</v>
          </cell>
          <cell r="C450" t="str">
            <v>VAN NESS EL YRS          E</v>
          </cell>
        </row>
        <row r="451">
          <cell r="B451">
            <v>7432</v>
          </cell>
          <cell r="C451" t="str">
            <v>COLUMBUS EL YRS          E</v>
          </cell>
        </row>
        <row r="452">
          <cell r="B452">
            <v>7438</v>
          </cell>
          <cell r="C452" t="str">
            <v>VAN NUYS EL YRS          E</v>
          </cell>
        </row>
        <row r="453">
          <cell r="B453">
            <v>7439</v>
          </cell>
          <cell r="C453" t="str">
            <v>KINDERGARTEN LRN ACAD    E</v>
          </cell>
        </row>
        <row r="454">
          <cell r="B454">
            <v>7466</v>
          </cell>
          <cell r="C454" t="str">
            <v>VENA EL                  E</v>
          </cell>
        </row>
        <row r="455">
          <cell r="B455">
            <v>7479</v>
          </cell>
          <cell r="C455" t="str">
            <v>VERMONT EL YRS           E</v>
          </cell>
        </row>
        <row r="456">
          <cell r="B456">
            <v>7493</v>
          </cell>
          <cell r="C456" t="str">
            <v>VERNON CITY EL</v>
          </cell>
        </row>
        <row r="457">
          <cell r="B457">
            <v>7507</v>
          </cell>
          <cell r="C457" t="str">
            <v>VICTORIA EL YRS          E</v>
          </cell>
        </row>
        <row r="458">
          <cell r="B458">
            <v>7521</v>
          </cell>
          <cell r="C458" t="str">
            <v>VICTORY EL YRS           E</v>
          </cell>
        </row>
        <row r="459">
          <cell r="B459">
            <v>7534</v>
          </cell>
          <cell r="C459" t="str">
            <v>VINE EL YRS              E</v>
          </cell>
        </row>
        <row r="460">
          <cell r="B460">
            <v>7548</v>
          </cell>
          <cell r="C460" t="str">
            <v>VINEDALE EL              E</v>
          </cell>
        </row>
        <row r="461">
          <cell r="B461">
            <v>7562</v>
          </cell>
          <cell r="C461" t="str">
            <v>VINTAGE FUND MAG SCH     E</v>
          </cell>
        </row>
        <row r="462">
          <cell r="B462">
            <v>7575</v>
          </cell>
          <cell r="C462" t="str">
            <v>VIRGINIA EL              E</v>
          </cell>
        </row>
        <row r="463">
          <cell r="B463">
            <v>7589</v>
          </cell>
          <cell r="C463" t="str">
            <v>WADSWORTH EL             E</v>
          </cell>
        </row>
        <row r="464">
          <cell r="B464">
            <v>7603</v>
          </cell>
          <cell r="C464" t="str">
            <v>WALGROVE EL              E</v>
          </cell>
        </row>
        <row r="465">
          <cell r="B465">
            <v>7616</v>
          </cell>
          <cell r="C465" t="str">
            <v>WARNER EL                E</v>
          </cell>
        </row>
        <row r="466">
          <cell r="B466">
            <v>7630</v>
          </cell>
          <cell r="C466" t="str">
            <v>WASHINGTON PC            E</v>
          </cell>
        </row>
        <row r="467">
          <cell r="B467">
            <v>7634</v>
          </cell>
          <cell r="C467" t="str">
            <v>WEIGAND EL               E</v>
          </cell>
        </row>
        <row r="468">
          <cell r="B468">
            <v>7637</v>
          </cell>
          <cell r="C468" t="str">
            <v>WELBY WAY EL             E</v>
          </cell>
        </row>
        <row r="469">
          <cell r="B469">
            <v>7640</v>
          </cell>
          <cell r="C469" t="str">
            <v>CHAVEZ EL                E</v>
          </cell>
        </row>
        <row r="470">
          <cell r="B470">
            <v>7644</v>
          </cell>
          <cell r="C470" t="str">
            <v>WEST ATHENS EL YRS       E</v>
          </cell>
        </row>
        <row r="471">
          <cell r="B471">
            <v>7649</v>
          </cell>
          <cell r="C471" t="str">
            <v>WEST HOLLYWOOD EL        E</v>
          </cell>
        </row>
        <row r="472">
          <cell r="B472">
            <v>7654</v>
          </cell>
          <cell r="C472" t="str">
            <v>WEST VERNON EL YRS       E</v>
          </cell>
        </row>
        <row r="473">
          <cell r="B473">
            <v>7671</v>
          </cell>
          <cell r="C473" t="str">
            <v>WESTERN AVE EL           E</v>
          </cell>
        </row>
        <row r="474">
          <cell r="B474">
            <v>7699</v>
          </cell>
          <cell r="C474" t="str">
            <v>WESTMINSTER EL           E</v>
          </cell>
        </row>
        <row r="475">
          <cell r="B475">
            <v>7712</v>
          </cell>
          <cell r="C475" t="str">
            <v>WESTPORT HTS EL          E</v>
          </cell>
        </row>
        <row r="476">
          <cell r="B476">
            <v>7740</v>
          </cell>
          <cell r="C476" t="str">
            <v>WESTWOOD EL              E</v>
          </cell>
        </row>
        <row r="477">
          <cell r="B477">
            <v>7767</v>
          </cell>
          <cell r="C477" t="str">
            <v>WHITE POINT EL           E</v>
          </cell>
        </row>
        <row r="478">
          <cell r="B478">
            <v>7774</v>
          </cell>
          <cell r="C478" t="str">
            <v>WILBUR EL                E</v>
          </cell>
        </row>
        <row r="479">
          <cell r="B479">
            <v>7781</v>
          </cell>
          <cell r="C479" t="str">
            <v>WILMINGTON PK EL         E</v>
          </cell>
        </row>
        <row r="480">
          <cell r="B480">
            <v>7795</v>
          </cell>
          <cell r="C480" t="str">
            <v>WILSHIRE CREST EL        E</v>
          </cell>
        </row>
        <row r="481">
          <cell r="B481">
            <v>7808</v>
          </cell>
          <cell r="C481" t="str">
            <v>WILTON PL EL YRS         E</v>
          </cell>
        </row>
        <row r="482">
          <cell r="B482">
            <v>7822</v>
          </cell>
          <cell r="C482" t="str">
            <v>WINDSOR HILLS MATH/SCI   E</v>
          </cell>
        </row>
        <row r="483">
          <cell r="B483">
            <v>7836</v>
          </cell>
          <cell r="C483" t="str">
            <v>WINNETKA EL              E</v>
          </cell>
        </row>
        <row r="484">
          <cell r="B484">
            <v>7849</v>
          </cell>
          <cell r="C484" t="str">
            <v>WONDERLAND EL            E</v>
          </cell>
        </row>
        <row r="485">
          <cell r="B485">
            <v>7863</v>
          </cell>
          <cell r="C485" t="str">
            <v>WOODCREST EL YRS         E</v>
          </cell>
        </row>
        <row r="486">
          <cell r="B486">
            <v>7877</v>
          </cell>
          <cell r="C486" t="str">
            <v>WOODLAKE EL              E</v>
          </cell>
        </row>
        <row r="487">
          <cell r="B487">
            <v>7890</v>
          </cell>
          <cell r="C487" t="str">
            <v>WOODLAND HILLS EL        E</v>
          </cell>
        </row>
        <row r="488">
          <cell r="B488">
            <v>7904</v>
          </cell>
          <cell r="C488" t="str">
            <v>WOODLAWN EL              E</v>
          </cell>
        </row>
        <row r="489">
          <cell r="B489">
            <v>7959</v>
          </cell>
          <cell r="C489" t="str">
            <v>YORKDALE EL              E</v>
          </cell>
        </row>
        <row r="490">
          <cell r="B490">
            <v>5153</v>
          </cell>
          <cell r="C490" t="str">
            <v>South Region MS # 2B</v>
          </cell>
        </row>
        <row r="491">
          <cell r="B491">
            <v>5154</v>
          </cell>
          <cell r="C491" t="str">
            <v>South Region MS # 2C</v>
          </cell>
        </row>
        <row r="492">
          <cell r="B492">
            <v>6868</v>
          </cell>
          <cell r="C492" t="str">
            <v>Barack Obama Global</v>
          </cell>
        </row>
        <row r="493">
          <cell r="B493">
            <v>8009</v>
          </cell>
          <cell r="C493" t="str">
            <v>ADAMS MS YRS</v>
          </cell>
        </row>
        <row r="494">
          <cell r="B494">
            <v>8028</v>
          </cell>
          <cell r="C494" t="str">
            <v>AUDUBON MS</v>
          </cell>
        </row>
        <row r="495">
          <cell r="B495">
            <v>8038</v>
          </cell>
          <cell r="C495" t="str">
            <v>BANCROFT MS</v>
          </cell>
        </row>
        <row r="496">
          <cell r="B496">
            <v>8045</v>
          </cell>
          <cell r="C496" t="str">
            <v>BELMONT MS</v>
          </cell>
        </row>
        <row r="497">
          <cell r="B497">
            <v>8047</v>
          </cell>
          <cell r="C497" t="str">
            <v>BELVEDERE MS</v>
          </cell>
        </row>
        <row r="498">
          <cell r="B498">
            <v>8057</v>
          </cell>
          <cell r="C498" t="str">
            <v>BERENDO MS</v>
          </cell>
        </row>
        <row r="499">
          <cell r="B499">
            <v>8058</v>
          </cell>
          <cell r="C499" t="str">
            <v>LIECHTY MS</v>
          </cell>
        </row>
        <row r="500">
          <cell r="B500">
            <v>8060</v>
          </cell>
          <cell r="C500" t="str">
            <v>BETHUNE MS</v>
          </cell>
        </row>
        <row r="501">
          <cell r="B501">
            <v>8062</v>
          </cell>
          <cell r="C501" t="str">
            <v>CLINTON MS</v>
          </cell>
        </row>
        <row r="502">
          <cell r="B502">
            <v>8064</v>
          </cell>
          <cell r="C502" t="str">
            <v>YOUNG OAK KIM ACADEMY</v>
          </cell>
        </row>
        <row r="503">
          <cell r="B503">
            <v>8066</v>
          </cell>
          <cell r="C503" t="str">
            <v>BURBANK MS</v>
          </cell>
        </row>
        <row r="504">
          <cell r="B504">
            <v>8075</v>
          </cell>
          <cell r="C504" t="str">
            <v>BURROUGHS MS</v>
          </cell>
        </row>
        <row r="505">
          <cell r="B505">
            <v>8080</v>
          </cell>
          <cell r="C505" t="str">
            <v>BYRD MS</v>
          </cell>
        </row>
        <row r="506">
          <cell r="B506">
            <v>8090</v>
          </cell>
          <cell r="C506" t="str">
            <v>CARNEGIE MS</v>
          </cell>
        </row>
        <row r="507">
          <cell r="B507">
            <v>8094</v>
          </cell>
          <cell r="C507" t="str">
            <v>CARVER MS</v>
          </cell>
        </row>
        <row r="508">
          <cell r="B508">
            <v>8099</v>
          </cell>
          <cell r="C508" t="str">
            <v>CLAY MS</v>
          </cell>
        </row>
        <row r="509">
          <cell r="B509">
            <v>8102</v>
          </cell>
          <cell r="C509" t="str">
            <v>COLUMBUS MS</v>
          </cell>
        </row>
        <row r="510">
          <cell r="B510">
            <v>8103</v>
          </cell>
          <cell r="C510" t="str">
            <v>CURTISS MS</v>
          </cell>
        </row>
        <row r="511">
          <cell r="B511">
            <v>8104</v>
          </cell>
          <cell r="C511" t="str">
            <v>DANA MS</v>
          </cell>
        </row>
        <row r="512">
          <cell r="B512">
            <v>8107</v>
          </cell>
          <cell r="C512" t="str">
            <v>PORTOLA MS</v>
          </cell>
        </row>
        <row r="513">
          <cell r="B513">
            <v>8110</v>
          </cell>
          <cell r="C513" t="str">
            <v>DODSON MS</v>
          </cell>
        </row>
        <row r="514">
          <cell r="B514">
            <v>8112</v>
          </cell>
          <cell r="C514" t="str">
            <v>DREW MS YRS</v>
          </cell>
        </row>
        <row r="515">
          <cell r="B515">
            <v>8113</v>
          </cell>
          <cell r="C515" t="str">
            <v>EDISON MS YRS</v>
          </cell>
        </row>
        <row r="516">
          <cell r="B516">
            <v>8116</v>
          </cell>
          <cell r="C516" t="str">
            <v>ROMER MS</v>
          </cell>
        </row>
        <row r="517">
          <cell r="B517">
            <v>8117</v>
          </cell>
          <cell r="C517" t="str">
            <v>VISTA MS</v>
          </cell>
        </row>
        <row r="518">
          <cell r="B518">
            <v>8118</v>
          </cell>
          <cell r="C518" t="str">
            <v>EL SERENO MS</v>
          </cell>
        </row>
        <row r="519">
          <cell r="B519">
            <v>8123</v>
          </cell>
          <cell r="C519" t="str">
            <v>EMERSON MS</v>
          </cell>
        </row>
        <row r="520">
          <cell r="B520">
            <v>8127</v>
          </cell>
          <cell r="C520" t="str">
            <v>FLEMING MS</v>
          </cell>
        </row>
        <row r="521">
          <cell r="B521">
            <v>8137</v>
          </cell>
          <cell r="C521" t="str">
            <v>FROST MS</v>
          </cell>
        </row>
        <row r="522">
          <cell r="B522">
            <v>8151</v>
          </cell>
          <cell r="C522" t="str">
            <v>GAGE MS</v>
          </cell>
        </row>
        <row r="523">
          <cell r="B523">
            <v>8153</v>
          </cell>
          <cell r="C523" t="str">
            <v>SOUTHEAST MS</v>
          </cell>
        </row>
        <row r="524">
          <cell r="B524">
            <v>8160</v>
          </cell>
          <cell r="C524" t="str">
            <v>GOMPERS MS</v>
          </cell>
        </row>
        <row r="525">
          <cell r="B525">
            <v>8168</v>
          </cell>
          <cell r="C525" t="str">
            <v>GRIFFITH MS</v>
          </cell>
        </row>
        <row r="526">
          <cell r="B526">
            <v>8169</v>
          </cell>
          <cell r="C526" t="str">
            <v>HALE MS</v>
          </cell>
        </row>
        <row r="527">
          <cell r="B527">
            <v>8170</v>
          </cell>
          <cell r="C527" t="str">
            <v>HARTE PREP MS</v>
          </cell>
        </row>
        <row r="528">
          <cell r="B528">
            <v>8174</v>
          </cell>
          <cell r="C528" t="str">
            <v>HENRY MS</v>
          </cell>
        </row>
        <row r="529">
          <cell r="B529">
            <v>8179</v>
          </cell>
          <cell r="C529" t="str">
            <v>HOLLENBECK MS</v>
          </cell>
        </row>
        <row r="530">
          <cell r="B530">
            <v>8182</v>
          </cell>
          <cell r="C530" t="str">
            <v>HOLMES MS</v>
          </cell>
        </row>
        <row r="531">
          <cell r="B531">
            <v>8189</v>
          </cell>
          <cell r="C531" t="str">
            <v>IRVING MS</v>
          </cell>
        </row>
        <row r="532">
          <cell r="B532">
            <v>8200</v>
          </cell>
          <cell r="C532" t="str">
            <v>LOS ANGELES ACAD MS YRS</v>
          </cell>
        </row>
        <row r="533">
          <cell r="B533">
            <v>8208</v>
          </cell>
          <cell r="C533" t="str">
            <v>KING MS</v>
          </cell>
        </row>
        <row r="534">
          <cell r="B534">
            <v>8217</v>
          </cell>
          <cell r="C534" t="str">
            <v>LAWRENCE MS</v>
          </cell>
        </row>
        <row r="535">
          <cell r="B535">
            <v>8226</v>
          </cell>
          <cell r="C535" t="str">
            <v>LE CONTE MS</v>
          </cell>
        </row>
        <row r="536">
          <cell r="B536">
            <v>8228</v>
          </cell>
          <cell r="C536" t="str">
            <v>MACLAY MS</v>
          </cell>
        </row>
        <row r="537">
          <cell r="B537">
            <v>8230</v>
          </cell>
          <cell r="C537" t="str">
            <v>MADISON MS</v>
          </cell>
        </row>
        <row r="538">
          <cell r="B538">
            <v>8235</v>
          </cell>
          <cell r="C538" t="str">
            <v>MARINA DEL REY MS</v>
          </cell>
        </row>
        <row r="539">
          <cell r="B539">
            <v>8236</v>
          </cell>
          <cell r="C539" t="str">
            <v>MANN MS</v>
          </cell>
        </row>
        <row r="540">
          <cell r="B540">
            <v>8237</v>
          </cell>
          <cell r="C540" t="str">
            <v>MARKHAM MS</v>
          </cell>
        </row>
        <row r="541">
          <cell r="B541">
            <v>8238</v>
          </cell>
          <cell r="C541" t="str">
            <v>MILLIKAN MS</v>
          </cell>
        </row>
        <row r="542">
          <cell r="B542">
            <v>8240</v>
          </cell>
          <cell r="C542" t="str">
            <v>MT GLEASON MS</v>
          </cell>
        </row>
        <row r="543">
          <cell r="B543">
            <v>8245</v>
          </cell>
          <cell r="C543" t="str">
            <v>COCHRAN MS</v>
          </cell>
        </row>
        <row r="544">
          <cell r="B544">
            <v>8255</v>
          </cell>
          <cell r="C544" t="str">
            <v>MUIR MS</v>
          </cell>
        </row>
        <row r="545">
          <cell r="B545">
            <v>8259</v>
          </cell>
          <cell r="C545" t="str">
            <v>MULHOLLAND MS</v>
          </cell>
        </row>
        <row r="546">
          <cell r="B546">
            <v>8264</v>
          </cell>
          <cell r="C546" t="str">
            <v>NIGHTINGALE MS</v>
          </cell>
        </row>
        <row r="547">
          <cell r="B547">
            <v>8268</v>
          </cell>
          <cell r="C547" t="str">
            <v>NIMITZ MS</v>
          </cell>
        </row>
        <row r="548">
          <cell r="B548">
            <v>8272</v>
          </cell>
          <cell r="C548" t="str">
            <v>NOBEL MS</v>
          </cell>
        </row>
        <row r="549">
          <cell r="B549">
            <v>8283</v>
          </cell>
          <cell r="C549" t="str">
            <v>NORTHRIDGE MS</v>
          </cell>
        </row>
        <row r="550">
          <cell r="B550">
            <v>8306</v>
          </cell>
          <cell r="C550" t="str">
            <v>OLIVE VISTA MS</v>
          </cell>
        </row>
        <row r="551">
          <cell r="B551">
            <v>8321</v>
          </cell>
          <cell r="C551" t="str">
            <v>PACOIMA MS</v>
          </cell>
        </row>
        <row r="552">
          <cell r="B552">
            <v>8340</v>
          </cell>
          <cell r="C552" t="str">
            <v>PALMS MS</v>
          </cell>
        </row>
        <row r="553">
          <cell r="B553">
            <v>8344</v>
          </cell>
          <cell r="C553" t="str">
            <v>WOODLAND HILLS ACAD</v>
          </cell>
        </row>
        <row r="554">
          <cell r="B554">
            <v>8352</v>
          </cell>
          <cell r="C554" t="str">
            <v>PEARY MS</v>
          </cell>
        </row>
        <row r="555">
          <cell r="B555">
            <v>8354</v>
          </cell>
          <cell r="C555" t="str">
            <v>PORTER MS</v>
          </cell>
        </row>
        <row r="556">
          <cell r="B556">
            <v>8355</v>
          </cell>
          <cell r="C556" t="str">
            <v>REED MS YRS</v>
          </cell>
        </row>
        <row r="557">
          <cell r="B557">
            <v>8356</v>
          </cell>
          <cell r="C557" t="str">
            <v>REVERE MS</v>
          </cell>
        </row>
        <row r="558">
          <cell r="B558">
            <v>8358</v>
          </cell>
          <cell r="C558" t="str">
            <v>SAN FERNANDO MS</v>
          </cell>
        </row>
        <row r="559">
          <cell r="B559">
            <v>8363</v>
          </cell>
          <cell r="C559" t="str">
            <v>SEPULVEDA MS</v>
          </cell>
        </row>
        <row r="560">
          <cell r="B560">
            <v>8377</v>
          </cell>
          <cell r="C560" t="str">
            <v>SOUTH GATE MS</v>
          </cell>
        </row>
        <row r="561">
          <cell r="B561">
            <v>8387</v>
          </cell>
          <cell r="C561" t="str">
            <v>STEVENSON MS</v>
          </cell>
        </row>
        <row r="562">
          <cell r="B562">
            <v>8396</v>
          </cell>
          <cell r="C562" t="str">
            <v>SUN VALLEY MS YRS</v>
          </cell>
        </row>
        <row r="563">
          <cell r="B563">
            <v>8406</v>
          </cell>
          <cell r="C563" t="str">
            <v>SUTTER MS</v>
          </cell>
        </row>
        <row r="564">
          <cell r="B564">
            <v>8425</v>
          </cell>
          <cell r="C564" t="str">
            <v>TWAIN MS</v>
          </cell>
        </row>
        <row r="565">
          <cell r="B565">
            <v>8434</v>
          </cell>
          <cell r="C565" t="str">
            <v>VAN NUYS MS</v>
          </cell>
        </row>
        <row r="566">
          <cell r="B566">
            <v>8462</v>
          </cell>
          <cell r="C566" t="str">
            <v>VIRGIL MS</v>
          </cell>
        </row>
        <row r="567">
          <cell r="B567">
            <v>8481</v>
          </cell>
          <cell r="C567" t="str">
            <v>WEBSTER MS</v>
          </cell>
        </row>
        <row r="568">
          <cell r="B568">
            <v>8487</v>
          </cell>
          <cell r="C568" t="str">
            <v>WHITE MS</v>
          </cell>
        </row>
        <row r="569">
          <cell r="B569">
            <v>8490</v>
          </cell>
          <cell r="C569" t="str">
            <v>WILMINGTON MS</v>
          </cell>
        </row>
        <row r="570">
          <cell r="B570">
            <v>8493</v>
          </cell>
          <cell r="C570" t="str">
            <v>WRIGHT MS</v>
          </cell>
        </row>
        <row r="571">
          <cell r="B571">
            <v>7772</v>
          </cell>
          <cell r="C571" t="str">
            <v>Esteban Torres HS # 2</v>
          </cell>
        </row>
        <row r="572">
          <cell r="B572">
            <v>7773</v>
          </cell>
          <cell r="C572" t="str">
            <v>Esteban Torres HS # 3</v>
          </cell>
        </row>
        <row r="573">
          <cell r="B573">
            <v>7775</v>
          </cell>
          <cell r="C573" t="str">
            <v>Esteban Torres HS # 4</v>
          </cell>
        </row>
        <row r="574">
          <cell r="B574">
            <v>7777</v>
          </cell>
          <cell r="C574" t="str">
            <v>Esteban Torres HS # 5</v>
          </cell>
        </row>
        <row r="575">
          <cell r="B575">
            <v>7784</v>
          </cell>
          <cell r="C575" t="str">
            <v>MENDEZ LC #1B</v>
          </cell>
        </row>
        <row r="576">
          <cell r="B576">
            <v>8093</v>
          </cell>
          <cell r="C576" t="str">
            <v>SUN VALLEY HS</v>
          </cell>
        </row>
        <row r="577">
          <cell r="B577">
            <v>8206</v>
          </cell>
          <cell r="C577" t="str">
            <v>SCH VIS ARTS &amp; HUM</v>
          </cell>
        </row>
        <row r="578">
          <cell r="B578">
            <v>8207</v>
          </cell>
          <cell r="C578" t="str">
            <v>ACADEMIC LEADERSHIP</v>
          </cell>
        </row>
        <row r="579">
          <cell r="B579">
            <v>8210</v>
          </cell>
          <cell r="C579" t="str">
            <v>LA TEACHER PREP ACAD</v>
          </cell>
        </row>
        <row r="580">
          <cell r="B580">
            <v>8500</v>
          </cell>
          <cell r="C580" t="str">
            <v>CIVITAS SOL</v>
          </cell>
        </row>
        <row r="581">
          <cell r="B581">
            <v>8501</v>
          </cell>
          <cell r="C581" t="str">
            <v>LA HS FOR THE ARTS</v>
          </cell>
        </row>
        <row r="582">
          <cell r="B582">
            <v>8513</v>
          </cell>
          <cell r="C582" t="str">
            <v>NORTHRIDGE ACADEMY HS</v>
          </cell>
        </row>
        <row r="583">
          <cell r="B583">
            <v>8516</v>
          </cell>
          <cell r="C583" t="str">
            <v>CENTRAL LA NEW HS #9</v>
          </cell>
        </row>
        <row r="584">
          <cell r="B584">
            <v>8517</v>
          </cell>
          <cell r="C584" t="str">
            <v>CONTRERAS LRNG COMPLEX</v>
          </cell>
        </row>
        <row r="585">
          <cell r="B585">
            <v>8518</v>
          </cell>
          <cell r="C585" t="str">
            <v>HARBOR TEACHER PREP ACAD</v>
          </cell>
        </row>
        <row r="586">
          <cell r="B586">
            <v>8529</v>
          </cell>
          <cell r="C586" t="str">
            <v>BANNING HS</v>
          </cell>
        </row>
        <row r="587">
          <cell r="B587">
            <v>8536</v>
          </cell>
          <cell r="C587" t="str">
            <v>BELL HS</v>
          </cell>
        </row>
        <row r="588">
          <cell r="B588">
            <v>8543</v>
          </cell>
          <cell r="C588" t="str">
            <v>BELMONT HS YRS</v>
          </cell>
        </row>
        <row r="589">
          <cell r="B589">
            <v>8544</v>
          </cell>
          <cell r="C589" t="str">
            <v>ROYBAL LC</v>
          </cell>
        </row>
        <row r="590">
          <cell r="B590">
            <v>8557</v>
          </cell>
          <cell r="C590" t="str">
            <v>PEARL JOURN/COMM MAG</v>
          </cell>
        </row>
        <row r="591">
          <cell r="B591">
            <v>8571</v>
          </cell>
          <cell r="C591" t="str">
            <v>CANOGA PARK HS</v>
          </cell>
        </row>
        <row r="592">
          <cell r="B592">
            <v>8575</v>
          </cell>
          <cell r="C592" t="str">
            <v>CARSON HS</v>
          </cell>
        </row>
        <row r="593">
          <cell r="B593">
            <v>8583</v>
          </cell>
          <cell r="C593" t="str">
            <v>CHATSWORTH HS</v>
          </cell>
        </row>
        <row r="594">
          <cell r="B594">
            <v>8590</v>
          </cell>
          <cell r="C594" t="str">
            <v>CLEVELAND HS</v>
          </cell>
        </row>
        <row r="595">
          <cell r="B595">
            <v>8596</v>
          </cell>
          <cell r="C595" t="str">
            <v>CRENSHAW HS</v>
          </cell>
        </row>
        <row r="596">
          <cell r="B596">
            <v>8600</v>
          </cell>
          <cell r="C596" t="str">
            <v>DORSEY HS</v>
          </cell>
        </row>
        <row r="597">
          <cell r="B597">
            <v>8606</v>
          </cell>
          <cell r="C597" t="str">
            <v>Esteban Torres HS # 1</v>
          </cell>
        </row>
        <row r="598">
          <cell r="B598">
            <v>8607</v>
          </cell>
          <cell r="C598" t="str">
            <v>EAST VALLEY HS</v>
          </cell>
        </row>
        <row r="599">
          <cell r="B599">
            <v>8609</v>
          </cell>
          <cell r="C599" t="str">
            <v>ARLETA HS</v>
          </cell>
        </row>
        <row r="600">
          <cell r="B600">
            <v>8610</v>
          </cell>
          <cell r="C600" t="str">
            <v>PANORAMA HS</v>
          </cell>
        </row>
        <row r="601">
          <cell r="B601">
            <v>8611</v>
          </cell>
          <cell r="C601" t="str">
            <v>MENDEZ LC #1A</v>
          </cell>
        </row>
        <row r="602">
          <cell r="B602">
            <v>8617</v>
          </cell>
          <cell r="C602" t="str">
            <v>EL CAMINO REAL HS</v>
          </cell>
        </row>
        <row r="603">
          <cell r="B603">
            <v>8618</v>
          </cell>
          <cell r="C603" t="str">
            <v>WILSON HS</v>
          </cell>
        </row>
        <row r="604">
          <cell r="B604">
            <v>8621</v>
          </cell>
          <cell r="C604" t="str">
            <v>FAIRFAX HS</v>
          </cell>
        </row>
        <row r="605">
          <cell r="B605">
            <v>8636</v>
          </cell>
          <cell r="C605" t="str">
            <v>POLYTECHNIC HS</v>
          </cell>
        </row>
        <row r="606">
          <cell r="B606">
            <v>8643</v>
          </cell>
          <cell r="C606" t="str">
            <v>FRANKLIN HS</v>
          </cell>
        </row>
        <row r="607">
          <cell r="B607">
            <v>8650</v>
          </cell>
          <cell r="C607" t="str">
            <v>FREMONT HS</v>
          </cell>
        </row>
        <row r="608">
          <cell r="B608">
            <v>8664</v>
          </cell>
          <cell r="C608" t="str">
            <v>GARDENA HS</v>
          </cell>
        </row>
        <row r="609">
          <cell r="B609">
            <v>8679</v>
          </cell>
          <cell r="C609" t="str">
            <v>GARFIELD HS</v>
          </cell>
        </row>
        <row r="610">
          <cell r="B610">
            <v>8683</v>
          </cell>
          <cell r="C610" t="str">
            <v>GRANT HS</v>
          </cell>
        </row>
        <row r="611">
          <cell r="B611">
            <v>8686</v>
          </cell>
          <cell r="C611" t="str">
            <v>HAMILTON HS</v>
          </cell>
        </row>
        <row r="612">
          <cell r="B612">
            <v>8690</v>
          </cell>
          <cell r="C612" t="str">
            <v>ACADEMIC PERF EXC. ACAD</v>
          </cell>
        </row>
        <row r="613">
          <cell r="B613">
            <v>8693</v>
          </cell>
          <cell r="C613" t="str">
            <v>HOLLYWOOD HS YRS</v>
          </cell>
        </row>
        <row r="614">
          <cell r="B614">
            <v>8696</v>
          </cell>
          <cell r="C614" t="str">
            <v>BERNSTEIN HS</v>
          </cell>
        </row>
        <row r="615">
          <cell r="B615">
            <v>8700</v>
          </cell>
          <cell r="C615" t="str">
            <v>HUNTINGTON PARK HS</v>
          </cell>
        </row>
        <row r="616">
          <cell r="B616">
            <v>8714</v>
          </cell>
          <cell r="C616" t="str">
            <v>JEFFERSON HS</v>
          </cell>
        </row>
        <row r="617">
          <cell r="B617">
            <v>8716</v>
          </cell>
          <cell r="C617" t="str">
            <v>SANTEE EDUC COMPLEX</v>
          </cell>
        </row>
        <row r="618">
          <cell r="B618">
            <v>8721</v>
          </cell>
          <cell r="C618" t="str">
            <v>JORDAN HS</v>
          </cell>
        </row>
        <row r="619">
          <cell r="B619">
            <v>8725</v>
          </cell>
          <cell r="C619" t="str">
            <v>KENNEDY HS</v>
          </cell>
        </row>
        <row r="620">
          <cell r="B620">
            <v>8727</v>
          </cell>
          <cell r="C620" t="str">
            <v>KING-DREW MEDICAL MAGNET</v>
          </cell>
        </row>
        <row r="621">
          <cell r="B621">
            <v>8729</v>
          </cell>
          <cell r="C621" t="str">
            <v>LINCOLN HS</v>
          </cell>
        </row>
        <row r="622">
          <cell r="B622">
            <v>8736</v>
          </cell>
          <cell r="C622" t="str">
            <v>LOS ANGELES HS</v>
          </cell>
        </row>
        <row r="623">
          <cell r="B623">
            <v>8738</v>
          </cell>
          <cell r="C623" t="str">
            <v>DOWNTOWN BUSINESS MAG</v>
          </cell>
        </row>
        <row r="624">
          <cell r="B624">
            <v>8743</v>
          </cell>
          <cell r="C624" t="str">
            <v>MANUAL ARTS HS YRS</v>
          </cell>
        </row>
        <row r="625">
          <cell r="B625">
            <v>8748</v>
          </cell>
          <cell r="C625" t="str">
            <v>WEST ADAMS PREP SH</v>
          </cell>
        </row>
        <row r="626">
          <cell r="B626">
            <v>8750</v>
          </cell>
          <cell r="C626" t="str">
            <v>MARSHALL SH</v>
          </cell>
        </row>
        <row r="627">
          <cell r="B627">
            <v>8754</v>
          </cell>
          <cell r="C627" t="str">
            <v>BRAVO MEDICAL MAGNET</v>
          </cell>
        </row>
        <row r="628">
          <cell r="B628">
            <v>8760</v>
          </cell>
          <cell r="C628" t="str">
            <v>MIDDLE COLLEGE @ S.W.</v>
          </cell>
        </row>
        <row r="629">
          <cell r="B629">
            <v>8768</v>
          </cell>
          <cell r="C629" t="str">
            <v>MONROE HS</v>
          </cell>
        </row>
        <row r="630">
          <cell r="B630">
            <v>8771</v>
          </cell>
          <cell r="C630" t="str">
            <v>NEW TECHNOLOGY @ JEFF</v>
          </cell>
        </row>
        <row r="631">
          <cell r="B631">
            <v>8774</v>
          </cell>
          <cell r="C631" t="str">
            <v>LA GLOBAL STUDIES</v>
          </cell>
        </row>
        <row r="632">
          <cell r="B632">
            <v>8779</v>
          </cell>
          <cell r="C632" t="str">
            <v>NARBONNE HS</v>
          </cell>
        </row>
        <row r="633">
          <cell r="B633">
            <v>8783</v>
          </cell>
          <cell r="C633" t="str">
            <v>NEW TECHNOLOGY @ JORDAN</v>
          </cell>
        </row>
        <row r="634">
          <cell r="B634">
            <v>8786</v>
          </cell>
          <cell r="C634" t="str">
            <v>NO HOLLYWOOD HS</v>
          </cell>
        </row>
        <row r="635">
          <cell r="B635">
            <v>8814</v>
          </cell>
          <cell r="C635" t="str">
            <v>RESEDA HS</v>
          </cell>
        </row>
        <row r="636">
          <cell r="B636">
            <v>8829</v>
          </cell>
          <cell r="C636" t="str">
            <v>ROOSEVELT HS</v>
          </cell>
        </row>
        <row r="637">
          <cell r="B637">
            <v>8843</v>
          </cell>
          <cell r="C637" t="str">
            <v>SAN FERNANDO HS</v>
          </cell>
        </row>
        <row r="638">
          <cell r="B638">
            <v>8850</v>
          </cell>
          <cell r="C638" t="str">
            <v>SAN PEDRO HS</v>
          </cell>
        </row>
        <row r="639">
          <cell r="B639">
            <v>8853</v>
          </cell>
          <cell r="C639" t="str">
            <v>ORTHOPAEDIC MED MAG</v>
          </cell>
        </row>
        <row r="640">
          <cell r="B640">
            <v>8871</v>
          </cell>
          <cell r="C640" t="str">
            <v>SOUTH GATE HS</v>
          </cell>
        </row>
        <row r="641">
          <cell r="B641">
            <v>8878</v>
          </cell>
          <cell r="C641" t="str">
            <v>SYLMAR HS</v>
          </cell>
        </row>
        <row r="642">
          <cell r="B642">
            <v>8880</v>
          </cell>
          <cell r="C642" t="str">
            <v>TAFT HS</v>
          </cell>
        </row>
        <row r="643">
          <cell r="B643">
            <v>8881</v>
          </cell>
          <cell r="C643" t="str">
            <v>SOUTH EAST HS</v>
          </cell>
        </row>
        <row r="644">
          <cell r="B644">
            <v>8882</v>
          </cell>
          <cell r="C644" t="str">
            <v>MAYWOOD ACADEMY HS</v>
          </cell>
        </row>
        <row r="645">
          <cell r="B645">
            <v>8886</v>
          </cell>
          <cell r="C645" t="str">
            <v>UNIVERSITY HS</v>
          </cell>
        </row>
        <row r="646">
          <cell r="B646">
            <v>8893</v>
          </cell>
          <cell r="C646" t="str">
            <v>VAN NUYS HS</v>
          </cell>
        </row>
        <row r="647">
          <cell r="B647">
            <v>8907</v>
          </cell>
          <cell r="C647" t="str">
            <v>VENICE HS</v>
          </cell>
        </row>
        <row r="648">
          <cell r="B648">
            <v>8914</v>
          </cell>
          <cell r="C648" t="str">
            <v>VERDUGO HILLS HS</v>
          </cell>
        </row>
        <row r="649">
          <cell r="B649">
            <v>8928</v>
          </cell>
          <cell r="C649" t="str">
            <v>WASHINGTON HS</v>
          </cell>
        </row>
        <row r="650">
          <cell r="B650">
            <v>8943</v>
          </cell>
          <cell r="C650" t="str">
            <v>WESTCHESTER HS</v>
          </cell>
        </row>
        <row r="651">
          <cell r="B651">
            <v>2372</v>
          </cell>
          <cell r="C651" t="str">
            <v>OCHOA LC</v>
          </cell>
        </row>
        <row r="652">
          <cell r="B652">
            <v>2815</v>
          </cell>
          <cell r="C652" t="str">
            <v>CAROLDALE LRN COMM</v>
          </cell>
        </row>
        <row r="653">
          <cell r="B653">
            <v>3311</v>
          </cell>
          <cell r="C653" t="str">
            <v>WESTSIDE LEADERSHIP MAG</v>
          </cell>
        </row>
        <row r="654">
          <cell r="B654">
            <v>3500</v>
          </cell>
          <cell r="C654" t="str">
            <v>MID-CITY MAGNET</v>
          </cell>
        </row>
        <row r="655">
          <cell r="B655">
            <v>3548</v>
          </cell>
          <cell r="C655" t="str">
            <v>ELIZABETH LC</v>
          </cell>
        </row>
        <row r="656">
          <cell r="B656">
            <v>4322</v>
          </cell>
          <cell r="C656" t="str">
            <v>ARROYO SECO MUSM/SCI MAG</v>
          </cell>
        </row>
        <row r="657">
          <cell r="B657">
            <v>4521</v>
          </cell>
          <cell r="C657" t="str">
            <v>HESBY OAKS SCHOOL</v>
          </cell>
        </row>
        <row r="658">
          <cell r="B658">
            <v>4642</v>
          </cell>
          <cell r="C658" t="str">
            <v>PACIFIC BLVD SCHOOL</v>
          </cell>
        </row>
        <row r="659">
          <cell r="B659">
            <v>4980</v>
          </cell>
          <cell r="C659" t="str">
            <v>PIO PICO</v>
          </cell>
        </row>
        <row r="660">
          <cell r="B660">
            <v>7137</v>
          </cell>
          <cell r="C660" t="str">
            <v>32ND ST MAGNET SCH</v>
          </cell>
        </row>
        <row r="661">
          <cell r="B661">
            <v>7370</v>
          </cell>
          <cell r="C661" t="str">
            <v>UTAH EL</v>
          </cell>
        </row>
        <row r="662">
          <cell r="B662">
            <v>7390</v>
          </cell>
          <cell r="C662" t="str">
            <v>VALLEY ALT SCH</v>
          </cell>
        </row>
        <row r="663">
          <cell r="B663">
            <v>7771</v>
          </cell>
          <cell r="C663" t="str">
            <v>Ambassador School for Global Leadership</v>
          </cell>
        </row>
        <row r="664">
          <cell r="B664">
            <v>7780</v>
          </cell>
          <cell r="C664" t="str">
            <v>UCLA COMMUNITY SCH       E</v>
          </cell>
        </row>
        <row r="665">
          <cell r="B665">
            <v>7783</v>
          </cell>
          <cell r="C665" t="str">
            <v>NEW OPEN WLD ACAD        E</v>
          </cell>
        </row>
        <row r="666">
          <cell r="B666">
            <v>8132</v>
          </cell>
          <cell r="C666" t="str">
            <v>FOSHAY LC 6-8</v>
          </cell>
        </row>
        <row r="667">
          <cell r="B667">
            <v>8142</v>
          </cell>
          <cell r="C667" t="str">
            <v>FULTON COLLEGE PREP</v>
          </cell>
        </row>
        <row r="668">
          <cell r="B668">
            <v>8614</v>
          </cell>
          <cell r="C668" t="str">
            <v>EAGLE ROCK HS</v>
          </cell>
        </row>
        <row r="669">
          <cell r="B669">
            <v>8701</v>
          </cell>
          <cell r="C669" t="str">
            <v>INTERNATIONAL ST LC</v>
          </cell>
        </row>
        <row r="670">
          <cell r="B670">
            <v>8741</v>
          </cell>
          <cell r="C670" t="str">
            <v>LOS ANGELES CES MAG</v>
          </cell>
        </row>
        <row r="671">
          <cell r="B671">
            <v>8842</v>
          </cell>
          <cell r="C671" t="str">
            <v>SHERMAN OAKS CES MAG</v>
          </cell>
        </row>
      </sheetData>
      <sheetData sheetId="3">
        <row r="12">
          <cell r="A12" t="str">
            <v>LOCN</v>
          </cell>
          <cell r="B12" t="str">
            <v>2010 School List</v>
          </cell>
          <cell r="C12" t="str">
            <v>TYPE</v>
          </cell>
          <cell r="D12" t="str">
            <v>SCHNAME</v>
          </cell>
        </row>
        <row r="13">
          <cell r="A13">
            <v>2269</v>
          </cell>
          <cell r="B13" t="e">
            <v>#N/A</v>
          </cell>
          <cell r="C13" t="str">
            <v>E</v>
          </cell>
          <cell r="D13" t="str">
            <v>BALBOA GFTD MAG SCH      E</v>
          </cell>
        </row>
        <row r="14">
          <cell r="A14">
            <v>2507</v>
          </cell>
          <cell r="B14" t="e">
            <v>#N/A</v>
          </cell>
          <cell r="C14" t="str">
            <v>E</v>
          </cell>
          <cell r="D14" t="str">
            <v>BRENTWOOD SCI MAG SCH    E</v>
          </cell>
        </row>
        <row r="15">
          <cell r="A15">
            <v>2741</v>
          </cell>
          <cell r="B15" t="e">
            <v>#N/A</v>
          </cell>
          <cell r="C15" t="str">
            <v>E</v>
          </cell>
          <cell r="D15" t="str">
            <v>COMMUNITY MAG CH EL      E</v>
          </cell>
        </row>
        <row r="16">
          <cell r="A16">
            <v>3288</v>
          </cell>
          <cell r="B16" t="e">
            <v>#N/A</v>
          </cell>
          <cell r="C16" t="str">
            <v>E</v>
          </cell>
          <cell r="D16" t="str">
            <v>CRESCENT HTS MAGNET      E</v>
          </cell>
        </row>
        <row r="17">
          <cell r="A17">
            <v>4932</v>
          </cell>
          <cell r="B17" t="e">
            <v>#N/A</v>
          </cell>
          <cell r="C17" t="str">
            <v>E</v>
          </cell>
          <cell r="D17" t="str">
            <v>LOMITA FUND MAG          E</v>
          </cell>
        </row>
        <row r="18">
          <cell r="A18">
            <v>5111</v>
          </cell>
          <cell r="B18" t="e">
            <v>#N/A</v>
          </cell>
          <cell r="C18" t="str">
            <v>E</v>
          </cell>
          <cell r="D18" t="str">
            <v>ALEXANDER SCI CTR        E</v>
          </cell>
        </row>
        <row r="19">
          <cell r="A19">
            <v>5219</v>
          </cell>
          <cell r="B19" t="e">
            <v>#N/A</v>
          </cell>
          <cell r="C19" t="str">
            <v>E</v>
          </cell>
          <cell r="D19" t="str">
            <v>MELROSE EL               E</v>
          </cell>
        </row>
        <row r="20">
          <cell r="A20">
            <v>5889</v>
          </cell>
          <cell r="B20" t="e">
            <v>#N/A</v>
          </cell>
          <cell r="C20" t="str">
            <v>E</v>
          </cell>
          <cell r="D20" t="str">
            <v>OPEN MAGNET CHARTER SCH  E</v>
          </cell>
        </row>
        <row r="21">
          <cell r="A21">
            <v>6052</v>
          </cell>
          <cell r="B21" t="e">
            <v>#N/A</v>
          </cell>
          <cell r="C21" t="str">
            <v>E</v>
          </cell>
          <cell r="D21" t="str">
            <v>PASEO DEL REY NAT SC     E</v>
          </cell>
        </row>
        <row r="22">
          <cell r="A22">
            <v>6137</v>
          </cell>
          <cell r="B22" t="e">
            <v>#N/A</v>
          </cell>
          <cell r="C22" t="str">
            <v>E</v>
          </cell>
          <cell r="D22" t="str">
            <v>POINT FERMIN EL          E</v>
          </cell>
        </row>
        <row r="23">
          <cell r="A23">
            <v>6870</v>
          </cell>
          <cell r="B23" t="e">
            <v>#N/A</v>
          </cell>
          <cell r="C23" t="str">
            <v>E</v>
          </cell>
          <cell r="D23" t="str">
            <v>SO SHORES CES            E</v>
          </cell>
        </row>
        <row r="24">
          <cell r="A24">
            <v>7562</v>
          </cell>
          <cell r="B24" t="e">
            <v>#N/A</v>
          </cell>
          <cell r="C24" t="str">
            <v>E</v>
          </cell>
          <cell r="D24" t="str">
            <v>VINTAGE FUND MAG SCH     E</v>
          </cell>
        </row>
        <row r="25">
          <cell r="A25">
            <v>7822</v>
          </cell>
          <cell r="B25" t="e">
            <v>#N/A</v>
          </cell>
          <cell r="C25" t="str">
            <v>E</v>
          </cell>
          <cell r="D25" t="str">
            <v>WINDSOR HILLS MATH/SCI   E</v>
          </cell>
        </row>
        <row r="26">
          <cell r="A26">
            <v>8518</v>
          </cell>
          <cell r="B26" t="e">
            <v>#N/A</v>
          </cell>
          <cell r="C26" t="str">
            <v>S</v>
          </cell>
          <cell r="D26" t="str">
            <v>HARBOR TEACHER PREP ACAD</v>
          </cell>
        </row>
        <row r="27">
          <cell r="A27">
            <v>8727</v>
          </cell>
          <cell r="B27" t="e">
            <v>#N/A</v>
          </cell>
          <cell r="C27" t="str">
            <v>S</v>
          </cell>
          <cell r="D27" t="str">
            <v>KING-DREW MEDICAL MAGNET</v>
          </cell>
        </row>
        <row r="28">
          <cell r="A28">
            <v>8738</v>
          </cell>
          <cell r="B28" t="e">
            <v>#N/A</v>
          </cell>
          <cell r="C28" t="str">
            <v>S</v>
          </cell>
          <cell r="D28" t="str">
            <v>DOWNTOWN BUSINESS MAG</v>
          </cell>
        </row>
        <row r="29">
          <cell r="A29">
            <v>8754</v>
          </cell>
          <cell r="B29" t="e">
            <v>#N/A</v>
          </cell>
          <cell r="C29" t="str">
            <v>S</v>
          </cell>
          <cell r="D29" t="str">
            <v>BRAVO MEDICAL MAGNET</v>
          </cell>
        </row>
        <row r="30">
          <cell r="A30">
            <v>8760</v>
          </cell>
          <cell r="B30" t="e">
            <v>#N/A</v>
          </cell>
          <cell r="C30" t="str">
            <v>S</v>
          </cell>
          <cell r="D30" t="str">
            <v>MIDDLE COLLEGE @ S.W.</v>
          </cell>
        </row>
        <row r="31">
          <cell r="A31">
            <v>8853</v>
          </cell>
          <cell r="B31" t="e">
            <v>#N/A</v>
          </cell>
          <cell r="C31" t="str">
            <v>S</v>
          </cell>
          <cell r="D31" t="str">
            <v>ORTHOPAEDIC MED MAG</v>
          </cell>
        </row>
        <row r="32">
          <cell r="A32">
            <v>3311</v>
          </cell>
          <cell r="B32" t="e">
            <v>#N/A</v>
          </cell>
          <cell r="C32" t="str">
            <v>SPAN</v>
          </cell>
          <cell r="D32" t="str">
            <v>WESTSIDE LEADERSHIP MAG</v>
          </cell>
        </row>
        <row r="33">
          <cell r="A33">
            <v>3500</v>
          </cell>
          <cell r="B33" t="e">
            <v>#N/A</v>
          </cell>
          <cell r="C33" t="str">
            <v>SPAN</v>
          </cell>
          <cell r="D33" t="str">
            <v>MID-CITY MAGNET</v>
          </cell>
        </row>
        <row r="34">
          <cell r="A34">
            <v>4322</v>
          </cell>
          <cell r="B34" t="e">
            <v>#N/A</v>
          </cell>
          <cell r="C34" t="str">
            <v>SPAN</v>
          </cell>
          <cell r="D34" t="str">
            <v>ARROYO SECO MUSM/SCI MAG</v>
          </cell>
        </row>
        <row r="35">
          <cell r="A35">
            <v>7137</v>
          </cell>
          <cell r="B35" t="e">
            <v>#N/A</v>
          </cell>
          <cell r="C35" t="str">
            <v>SPAN</v>
          </cell>
          <cell r="D35" t="str">
            <v>32ND ST MAGNET SCH</v>
          </cell>
        </row>
        <row r="36">
          <cell r="A36">
            <v>7390</v>
          </cell>
          <cell r="B36" t="e">
            <v>#N/A</v>
          </cell>
          <cell r="C36" t="str">
            <v>SPAN</v>
          </cell>
          <cell r="D36" t="str">
            <v>VALLEY ALT SCH</v>
          </cell>
        </row>
        <row r="37">
          <cell r="A37">
            <v>8741</v>
          </cell>
          <cell r="B37" t="e">
            <v>#N/A</v>
          </cell>
          <cell r="C37" t="str">
            <v>SPAN</v>
          </cell>
          <cell r="D37" t="str">
            <v>LOS ANGELES CES MAG</v>
          </cell>
        </row>
        <row r="38">
          <cell r="A38">
            <v>8842</v>
          </cell>
          <cell r="B38" t="e">
            <v>#N/A</v>
          </cell>
          <cell r="C38" t="str">
            <v>SPAN</v>
          </cell>
          <cell r="D38" t="str">
            <v>SHERMAN OAKS CES MAG</v>
          </cell>
        </row>
      </sheetData>
      <sheetData sheetId="4"/>
      <sheetData sheetId="5"/>
      <sheetData sheetId="6">
        <row r="3">
          <cell r="B3" t="str">
            <v>SAP ORG</v>
          </cell>
          <cell r="C3" t="str">
            <v>School Type</v>
          </cell>
          <cell r="D3" t="str">
            <v>HOME ORG</v>
          </cell>
          <cell r="E3" t="str">
            <v>xxx</v>
          </cell>
          <cell r="F3" t="str">
            <v>SCHOOL NAME</v>
          </cell>
          <cell r="G3" t="str">
            <v>HOME SCHOOL NAME</v>
          </cell>
          <cell r="H3" t="str">
            <v>Sum of KND</v>
          </cell>
          <cell r="I3" t="str">
            <v>Sum of 1ST</v>
          </cell>
          <cell r="J3" t="str">
            <v>Sum of 2ND</v>
          </cell>
          <cell r="K3" t="str">
            <v>Sum of 3RD</v>
          </cell>
          <cell r="L3" t="str">
            <v>Sum of 4TH</v>
          </cell>
          <cell r="M3" t="str">
            <v>Sum of 5TH</v>
          </cell>
          <cell r="N3" t="str">
            <v>Sum of 6TH</v>
          </cell>
          <cell r="O3" t="str">
            <v>Sum of 6TH2</v>
          </cell>
          <cell r="P3" t="str">
            <v>Sum of 6TH Total</v>
          </cell>
          <cell r="Q3" t="str">
            <v>Sum of 7TH</v>
          </cell>
          <cell r="R3" t="str">
            <v>Sum of 8TH</v>
          </cell>
          <cell r="S3" t="str">
            <v>Sum of 9TH</v>
          </cell>
          <cell r="T3" t="str">
            <v>Sum of 10TH</v>
          </cell>
          <cell r="U3" t="str">
            <v>Sum of 11TH</v>
          </cell>
          <cell r="V3" t="str">
            <v>Sum of 12TH</v>
          </cell>
          <cell r="W3" t="str">
            <v>Sum of SDC K-5</v>
          </cell>
          <cell r="X3" t="str">
            <v>Sum of SDC 6-8</v>
          </cell>
          <cell r="Y3" t="str">
            <v>Sum of SDC 9-12</v>
          </cell>
          <cell r="Z3" t="str">
            <v>Total SDC (K-12)</v>
          </cell>
          <cell r="AA3" t="str">
            <v>Sum of TOTAL W/O SDC</v>
          </cell>
          <cell r="AB3" t="str">
            <v>Sum of TOTAL W/ SDC</v>
          </cell>
          <cell r="AC3" t="str">
            <v>Sum of SRLDP</v>
          </cell>
          <cell r="AD3" t="str">
            <v>Sum of PRE-K</v>
          </cell>
          <cell r="AE3" t="str">
            <v>Sum of Grand Total</v>
          </cell>
        </row>
        <row r="4">
          <cell r="B4">
            <v>1190801</v>
          </cell>
          <cell r="C4" t="str">
            <v>H</v>
          </cell>
          <cell r="D4">
            <v>1908</v>
          </cell>
          <cell r="E4" t="e">
            <v>#N/A</v>
          </cell>
          <cell r="F4" t="str">
            <v>LEICHMAN HS-TMR</v>
          </cell>
          <cell r="G4" t="str">
            <v>LEICHMAN HS-TMR</v>
          </cell>
          <cell r="P4">
            <v>0</v>
          </cell>
          <cell r="X4">
            <v>2</v>
          </cell>
          <cell r="Y4">
            <v>203</v>
          </cell>
          <cell r="Z4">
            <v>205</v>
          </cell>
          <cell r="AA4">
            <v>205</v>
          </cell>
          <cell r="AB4">
            <v>205</v>
          </cell>
          <cell r="AE4">
            <v>205</v>
          </cell>
        </row>
        <row r="5">
          <cell r="B5">
            <v>1191001</v>
          </cell>
          <cell r="C5" t="str">
            <v>H</v>
          </cell>
          <cell r="D5">
            <v>1910</v>
          </cell>
          <cell r="E5" t="e">
            <v>#N/A</v>
          </cell>
          <cell r="F5" t="str">
            <v>MILLER SP ED HS</v>
          </cell>
          <cell r="G5" t="str">
            <v>MILLER SP ED HS</v>
          </cell>
          <cell r="P5">
            <v>0</v>
          </cell>
          <cell r="X5">
            <v>8</v>
          </cell>
          <cell r="Y5">
            <v>198</v>
          </cell>
          <cell r="Z5">
            <v>206</v>
          </cell>
          <cell r="AA5">
            <v>206</v>
          </cell>
          <cell r="AB5">
            <v>206</v>
          </cell>
          <cell r="AE5">
            <v>206</v>
          </cell>
        </row>
        <row r="6">
          <cell r="B6">
            <v>1191401</v>
          </cell>
          <cell r="C6" t="str">
            <v>H</v>
          </cell>
          <cell r="D6">
            <v>1914</v>
          </cell>
          <cell r="E6" t="e">
            <v>#N/A</v>
          </cell>
          <cell r="F6" t="str">
            <v>WIDNEY SP ED HS</v>
          </cell>
          <cell r="G6" t="str">
            <v>WIDNEY SP ED HS</v>
          </cell>
          <cell r="P6">
            <v>0</v>
          </cell>
          <cell r="X6">
            <v>38</v>
          </cell>
          <cell r="Y6">
            <v>193</v>
          </cell>
          <cell r="Z6">
            <v>231</v>
          </cell>
          <cell r="AA6">
            <v>231</v>
          </cell>
          <cell r="AB6">
            <v>231</v>
          </cell>
          <cell r="AE6">
            <v>231</v>
          </cell>
        </row>
        <row r="7">
          <cell r="B7">
            <v>1191402</v>
          </cell>
          <cell r="C7" t="str">
            <v>H</v>
          </cell>
          <cell r="D7">
            <v>1914</v>
          </cell>
          <cell r="E7" t="e">
            <v>#N/A</v>
          </cell>
          <cell r="F7" t="str">
            <v>CTR FOR ADV TRANS SKLS</v>
          </cell>
          <cell r="G7" t="str">
            <v>WIDNEY SP ED HS</v>
          </cell>
          <cell r="P7">
            <v>0</v>
          </cell>
          <cell r="Y7">
            <v>139</v>
          </cell>
          <cell r="Z7">
            <v>139</v>
          </cell>
          <cell r="AA7">
            <v>139</v>
          </cell>
          <cell r="AB7">
            <v>139</v>
          </cell>
          <cell r="AE7">
            <v>139</v>
          </cell>
        </row>
        <row r="8">
          <cell r="B8">
            <v>1191701</v>
          </cell>
          <cell r="C8" t="str">
            <v>O</v>
          </cell>
          <cell r="D8">
            <v>1917</v>
          </cell>
          <cell r="E8" t="e">
            <v>#N/A</v>
          </cell>
          <cell r="F8" t="str">
            <v>RILEY HS-PREG MINOR</v>
          </cell>
          <cell r="G8" t="str">
            <v>RILEY HS-PREG MINOR</v>
          </cell>
          <cell r="P8">
            <v>0</v>
          </cell>
          <cell r="Y8">
            <v>3</v>
          </cell>
          <cell r="Z8">
            <v>3</v>
          </cell>
          <cell r="AA8">
            <v>181</v>
          </cell>
          <cell r="AB8">
            <v>181</v>
          </cell>
          <cell r="AE8">
            <v>181</v>
          </cell>
        </row>
        <row r="9">
          <cell r="B9">
            <v>1191801</v>
          </cell>
          <cell r="C9" t="str">
            <v>O</v>
          </cell>
          <cell r="D9">
            <v>1918</v>
          </cell>
          <cell r="E9" t="e">
            <v>#N/A</v>
          </cell>
          <cell r="F9" t="str">
            <v>MCALISTER HS-PREG MINOR</v>
          </cell>
          <cell r="G9" t="str">
            <v>MCALISTER HS-PREG MINOR</v>
          </cell>
          <cell r="P9">
            <v>0</v>
          </cell>
          <cell r="Z9">
            <v>0</v>
          </cell>
          <cell r="AA9">
            <v>196</v>
          </cell>
          <cell r="AB9">
            <v>196</v>
          </cell>
          <cell r="AE9">
            <v>196</v>
          </cell>
        </row>
        <row r="10">
          <cell r="B10">
            <v>1191901</v>
          </cell>
          <cell r="C10" t="str">
            <v>H</v>
          </cell>
          <cell r="D10">
            <v>1919</v>
          </cell>
          <cell r="E10" t="e">
            <v>#N/A</v>
          </cell>
          <cell r="F10" t="str">
            <v>LANTERMAN HS</v>
          </cell>
          <cell r="G10" t="str">
            <v>LANTERMAN HS</v>
          </cell>
          <cell r="P10">
            <v>0</v>
          </cell>
          <cell r="X10">
            <v>39</v>
          </cell>
          <cell r="Y10">
            <v>188</v>
          </cell>
          <cell r="Z10">
            <v>227</v>
          </cell>
          <cell r="AA10">
            <v>227</v>
          </cell>
          <cell r="AB10">
            <v>227</v>
          </cell>
          <cell r="AE10">
            <v>227</v>
          </cell>
        </row>
        <row r="11">
          <cell r="B11">
            <v>1194101</v>
          </cell>
          <cell r="C11" t="str">
            <v>H</v>
          </cell>
          <cell r="D11">
            <v>1941</v>
          </cell>
          <cell r="E11" t="e">
            <v>#N/A</v>
          </cell>
          <cell r="F11" t="str">
            <v>BANNEKER EL-TMR</v>
          </cell>
          <cell r="G11" t="str">
            <v>BANNEKER EL-TMR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W11">
            <v>86</v>
          </cell>
          <cell r="X11">
            <v>69</v>
          </cell>
          <cell r="Y11">
            <v>226</v>
          </cell>
          <cell r="Z11">
            <v>381</v>
          </cell>
          <cell r="AA11">
            <v>381</v>
          </cell>
          <cell r="AB11">
            <v>381</v>
          </cell>
          <cell r="AC11">
            <v>0</v>
          </cell>
          <cell r="AD11">
            <v>17</v>
          </cell>
          <cell r="AE11">
            <v>398</v>
          </cell>
        </row>
        <row r="12">
          <cell r="B12">
            <v>1194301</v>
          </cell>
          <cell r="C12" t="str">
            <v>H</v>
          </cell>
          <cell r="D12">
            <v>1943</v>
          </cell>
          <cell r="E12" t="e">
            <v>#N/A</v>
          </cell>
          <cell r="F12" t="str">
            <v>BLEND EL                 E</v>
          </cell>
          <cell r="G12" t="str">
            <v>BLEND EL                 E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P12">
            <v>0</v>
          </cell>
          <cell r="W12">
            <v>48</v>
          </cell>
          <cell r="Z12">
            <v>48</v>
          </cell>
          <cell r="AA12">
            <v>48</v>
          </cell>
          <cell r="AB12">
            <v>48</v>
          </cell>
          <cell r="AC12">
            <v>0</v>
          </cell>
          <cell r="AD12">
            <v>11</v>
          </cell>
          <cell r="AE12">
            <v>59</v>
          </cell>
        </row>
        <row r="13">
          <cell r="B13">
            <v>1194401</v>
          </cell>
          <cell r="C13" t="str">
            <v>H</v>
          </cell>
          <cell r="D13">
            <v>1944</v>
          </cell>
          <cell r="E13" t="e">
            <v>#N/A</v>
          </cell>
          <cell r="F13" t="str">
            <v>CARLSON HOSP</v>
          </cell>
          <cell r="G13" t="str">
            <v>CARLSON HOSP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P13">
            <v>0</v>
          </cell>
          <cell r="W13">
            <v>206</v>
          </cell>
          <cell r="Y13">
            <v>147</v>
          </cell>
          <cell r="Z13">
            <v>353</v>
          </cell>
          <cell r="AA13">
            <v>353</v>
          </cell>
          <cell r="AB13">
            <v>353</v>
          </cell>
          <cell r="AC13">
            <v>0</v>
          </cell>
          <cell r="AD13">
            <v>3</v>
          </cell>
          <cell r="AE13">
            <v>356</v>
          </cell>
        </row>
        <row r="14">
          <cell r="B14">
            <v>1194701</v>
          </cell>
          <cell r="C14" t="str">
            <v>H</v>
          </cell>
          <cell r="D14">
            <v>1947</v>
          </cell>
          <cell r="E14" t="e">
            <v>#N/A</v>
          </cell>
          <cell r="F14" t="str">
            <v>LOKRANTZ SP ED CENTER    E</v>
          </cell>
          <cell r="G14" t="str">
            <v>LOKRANTZ SP ED CENTER    E</v>
          </cell>
          <cell r="H14">
            <v>35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P14">
            <v>0</v>
          </cell>
          <cell r="W14">
            <v>111</v>
          </cell>
          <cell r="Z14">
            <v>111</v>
          </cell>
          <cell r="AA14">
            <v>146</v>
          </cell>
          <cell r="AB14">
            <v>146</v>
          </cell>
          <cell r="AC14">
            <v>0</v>
          </cell>
          <cell r="AD14">
            <v>61</v>
          </cell>
          <cell r="AE14">
            <v>207</v>
          </cell>
        </row>
        <row r="15">
          <cell r="B15">
            <v>1194801</v>
          </cell>
          <cell r="C15" t="str">
            <v>H</v>
          </cell>
          <cell r="D15">
            <v>1948</v>
          </cell>
          <cell r="E15" t="e">
            <v>#N/A</v>
          </cell>
          <cell r="F15" t="str">
            <v>LOWMAN SP ED CENTER</v>
          </cell>
          <cell r="G15" t="str">
            <v>LOWMAN SP ED CENTER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P15">
            <v>0</v>
          </cell>
          <cell r="W15">
            <v>81</v>
          </cell>
          <cell r="X15">
            <v>33</v>
          </cell>
          <cell r="Y15">
            <v>122</v>
          </cell>
          <cell r="Z15">
            <v>236</v>
          </cell>
          <cell r="AA15">
            <v>236</v>
          </cell>
          <cell r="AB15">
            <v>236</v>
          </cell>
          <cell r="AC15">
            <v>0</v>
          </cell>
          <cell r="AD15">
            <v>49</v>
          </cell>
          <cell r="AE15">
            <v>285</v>
          </cell>
        </row>
        <row r="16">
          <cell r="B16">
            <v>1194901</v>
          </cell>
          <cell r="C16" t="str">
            <v>H</v>
          </cell>
          <cell r="D16">
            <v>1949</v>
          </cell>
          <cell r="E16" t="e">
            <v>#N/A</v>
          </cell>
          <cell r="F16" t="str">
            <v>MARLTON SCH</v>
          </cell>
          <cell r="G16" t="str">
            <v>MARLTON SCH</v>
          </cell>
          <cell r="H16">
            <v>19</v>
          </cell>
          <cell r="I16">
            <v>20</v>
          </cell>
          <cell r="J16">
            <v>19</v>
          </cell>
          <cell r="K16">
            <v>22</v>
          </cell>
          <cell r="L16">
            <v>19</v>
          </cell>
          <cell r="M16">
            <v>18</v>
          </cell>
          <cell r="N16">
            <v>0</v>
          </cell>
          <cell r="P16">
            <v>0</v>
          </cell>
          <cell r="W16">
            <v>30</v>
          </cell>
          <cell r="X16">
            <v>49</v>
          </cell>
          <cell r="Y16">
            <v>129</v>
          </cell>
          <cell r="Z16">
            <v>208</v>
          </cell>
          <cell r="AA16">
            <v>325</v>
          </cell>
          <cell r="AB16">
            <v>325</v>
          </cell>
          <cell r="AC16">
            <v>0</v>
          </cell>
          <cell r="AD16">
            <v>6</v>
          </cell>
          <cell r="AE16">
            <v>331</v>
          </cell>
        </row>
        <row r="17">
          <cell r="B17">
            <v>1195201</v>
          </cell>
          <cell r="C17" t="str">
            <v>H</v>
          </cell>
          <cell r="D17">
            <v>1952</v>
          </cell>
          <cell r="E17" t="e">
            <v>#N/A</v>
          </cell>
          <cell r="F17" t="str">
            <v>MCBRIDE EL</v>
          </cell>
          <cell r="G17" t="str">
            <v>MCBRIDE EL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P17">
            <v>0</v>
          </cell>
          <cell r="W17">
            <v>41</v>
          </cell>
          <cell r="X17">
            <v>34</v>
          </cell>
          <cell r="Y17">
            <v>71</v>
          </cell>
          <cell r="Z17">
            <v>146</v>
          </cell>
          <cell r="AA17">
            <v>146</v>
          </cell>
          <cell r="AB17">
            <v>146</v>
          </cell>
          <cell r="AC17">
            <v>0</v>
          </cell>
          <cell r="AD17">
            <v>28</v>
          </cell>
          <cell r="AE17">
            <v>174</v>
          </cell>
        </row>
        <row r="18">
          <cell r="B18">
            <v>1195301</v>
          </cell>
          <cell r="C18" t="str">
            <v>H</v>
          </cell>
          <cell r="D18">
            <v>1953</v>
          </cell>
          <cell r="E18" t="e">
            <v>#N/A</v>
          </cell>
          <cell r="F18" t="str">
            <v>PEREZ SP ED</v>
          </cell>
          <cell r="G18" t="str">
            <v>PEREZ SP ED</v>
          </cell>
          <cell r="H18">
            <v>24</v>
          </cell>
          <cell r="I18">
            <v>22</v>
          </cell>
          <cell r="J18">
            <v>17</v>
          </cell>
          <cell r="K18">
            <v>22</v>
          </cell>
          <cell r="L18">
            <v>20</v>
          </cell>
          <cell r="M18">
            <v>20</v>
          </cell>
          <cell r="N18">
            <v>0</v>
          </cell>
          <cell r="P18">
            <v>0</v>
          </cell>
          <cell r="W18">
            <v>102</v>
          </cell>
          <cell r="X18">
            <v>33</v>
          </cell>
          <cell r="Y18">
            <v>195</v>
          </cell>
          <cell r="Z18">
            <v>330</v>
          </cell>
          <cell r="AA18">
            <v>455</v>
          </cell>
          <cell r="AB18">
            <v>455</v>
          </cell>
          <cell r="AC18">
            <v>0</v>
          </cell>
          <cell r="AD18">
            <v>35</v>
          </cell>
          <cell r="AE18">
            <v>490</v>
          </cell>
        </row>
        <row r="19">
          <cell r="B19">
            <v>1195501</v>
          </cell>
          <cell r="C19" t="str">
            <v>H</v>
          </cell>
          <cell r="D19">
            <v>1955</v>
          </cell>
          <cell r="E19" t="e">
            <v>#N/A</v>
          </cell>
          <cell r="F19" t="str">
            <v>SALVIN SP ED CENTER      E</v>
          </cell>
          <cell r="G19" t="str">
            <v>SALVIN SP ED CENTER      E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W19">
            <v>226</v>
          </cell>
          <cell r="Z19">
            <v>226</v>
          </cell>
          <cell r="AA19">
            <v>226</v>
          </cell>
          <cell r="AB19">
            <v>226</v>
          </cell>
          <cell r="AC19">
            <v>0</v>
          </cell>
          <cell r="AD19">
            <v>61</v>
          </cell>
          <cell r="AE19">
            <v>287</v>
          </cell>
        </row>
        <row r="20">
          <cell r="B20">
            <v>1195701</v>
          </cell>
          <cell r="C20" t="str">
            <v>H</v>
          </cell>
          <cell r="D20">
            <v>1957</v>
          </cell>
          <cell r="E20" t="e">
            <v>#N/A</v>
          </cell>
          <cell r="F20" t="str">
            <v>WILLENBERG SP ED CTR</v>
          </cell>
          <cell r="G20" t="str">
            <v>WILLENBERG SP ED CTR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P20">
            <v>0</v>
          </cell>
          <cell r="W20">
            <v>75</v>
          </cell>
          <cell r="X20">
            <v>28</v>
          </cell>
          <cell r="Y20">
            <v>136</v>
          </cell>
          <cell r="Z20">
            <v>239</v>
          </cell>
          <cell r="AA20">
            <v>239</v>
          </cell>
          <cell r="AB20">
            <v>239</v>
          </cell>
          <cell r="AC20">
            <v>0</v>
          </cell>
          <cell r="AD20">
            <v>8</v>
          </cell>
          <cell r="AE20">
            <v>247</v>
          </cell>
        </row>
        <row r="21">
          <cell r="B21">
            <v>1195801</v>
          </cell>
          <cell r="C21" t="str">
            <v>H</v>
          </cell>
          <cell r="D21">
            <v>1958</v>
          </cell>
          <cell r="E21" t="e">
            <v>#N/A</v>
          </cell>
          <cell r="F21" t="str">
            <v>WEST VALLEY SP ED CTR    E</v>
          </cell>
          <cell r="G21" t="str">
            <v>WEST VALLEY SP ED CTR    E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P21">
            <v>0</v>
          </cell>
          <cell r="W21">
            <v>93</v>
          </cell>
          <cell r="Z21">
            <v>93</v>
          </cell>
          <cell r="AA21">
            <v>93</v>
          </cell>
          <cell r="AB21">
            <v>93</v>
          </cell>
          <cell r="AC21">
            <v>0</v>
          </cell>
          <cell r="AD21">
            <v>20</v>
          </cell>
          <cell r="AE21">
            <v>113</v>
          </cell>
        </row>
        <row r="22">
          <cell r="B22">
            <v>1195901</v>
          </cell>
          <cell r="C22" t="str">
            <v>H</v>
          </cell>
          <cell r="D22">
            <v>1959</v>
          </cell>
          <cell r="E22" t="e">
            <v>#N/A</v>
          </cell>
          <cell r="F22" t="str">
            <v>LULL SP ED CENTER</v>
          </cell>
          <cell r="G22" t="str">
            <v>LULL SP ED CENTER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P22">
            <v>0</v>
          </cell>
          <cell r="W22">
            <v>25</v>
          </cell>
          <cell r="X22">
            <v>94</v>
          </cell>
          <cell r="Y22">
            <v>30</v>
          </cell>
          <cell r="Z22">
            <v>149</v>
          </cell>
          <cell r="AA22">
            <v>149</v>
          </cell>
          <cell r="AB22">
            <v>149</v>
          </cell>
          <cell r="AC22">
            <v>0</v>
          </cell>
          <cell r="AD22">
            <v>10</v>
          </cell>
          <cell r="AE22">
            <v>159</v>
          </cell>
        </row>
        <row r="23">
          <cell r="B23">
            <v>1201401</v>
          </cell>
          <cell r="C23" t="str">
            <v>E</v>
          </cell>
          <cell r="D23">
            <v>2014</v>
          </cell>
          <cell r="E23" t="e">
            <v>#N/A</v>
          </cell>
          <cell r="F23" t="str">
            <v>ALBION EL                E</v>
          </cell>
          <cell r="G23" t="str">
            <v>ALBION EL                E</v>
          </cell>
          <cell r="H23">
            <v>71</v>
          </cell>
          <cell r="I23">
            <v>60</v>
          </cell>
          <cell r="J23">
            <v>61</v>
          </cell>
          <cell r="K23">
            <v>60</v>
          </cell>
          <cell r="L23">
            <v>55</v>
          </cell>
          <cell r="M23">
            <v>51</v>
          </cell>
          <cell r="N23">
            <v>57</v>
          </cell>
          <cell r="P23">
            <v>57</v>
          </cell>
          <cell r="W23">
            <v>0</v>
          </cell>
          <cell r="Z23">
            <v>0</v>
          </cell>
          <cell r="AA23">
            <v>415</v>
          </cell>
          <cell r="AB23">
            <v>415</v>
          </cell>
          <cell r="AC23">
            <v>28</v>
          </cell>
          <cell r="AD23">
            <v>0</v>
          </cell>
          <cell r="AE23">
            <v>443</v>
          </cell>
        </row>
        <row r="24">
          <cell r="B24">
            <v>1202701</v>
          </cell>
          <cell r="C24" t="str">
            <v>E</v>
          </cell>
          <cell r="D24">
            <v>2027</v>
          </cell>
          <cell r="E24" t="e">
            <v>#N/A</v>
          </cell>
          <cell r="F24" t="str">
            <v>ALDAMA EL                E</v>
          </cell>
          <cell r="G24" t="str">
            <v>ALDAMA EL                E</v>
          </cell>
          <cell r="H24">
            <v>121</v>
          </cell>
          <cell r="I24">
            <v>111</v>
          </cell>
          <cell r="J24">
            <v>91</v>
          </cell>
          <cell r="K24">
            <v>94</v>
          </cell>
          <cell r="L24">
            <v>95</v>
          </cell>
          <cell r="M24">
            <v>92</v>
          </cell>
          <cell r="N24">
            <v>0</v>
          </cell>
          <cell r="P24">
            <v>0</v>
          </cell>
          <cell r="W24">
            <v>13</v>
          </cell>
          <cell r="Z24">
            <v>13</v>
          </cell>
          <cell r="AA24">
            <v>604</v>
          </cell>
          <cell r="AB24">
            <v>617</v>
          </cell>
          <cell r="AC24">
            <v>31</v>
          </cell>
          <cell r="AD24">
            <v>0</v>
          </cell>
          <cell r="AE24">
            <v>648</v>
          </cell>
        </row>
        <row r="25">
          <cell r="B25">
            <v>1204101</v>
          </cell>
          <cell r="C25" t="str">
            <v>E</v>
          </cell>
          <cell r="D25">
            <v>2041</v>
          </cell>
          <cell r="E25" t="e">
            <v>#N/A</v>
          </cell>
          <cell r="F25" t="str">
            <v>ALEXANDRIA EL            E</v>
          </cell>
          <cell r="G25" t="str">
            <v>ALEXANDRIA EL            E</v>
          </cell>
          <cell r="H25">
            <v>139</v>
          </cell>
          <cell r="I25">
            <v>129</v>
          </cell>
          <cell r="J25">
            <v>129</v>
          </cell>
          <cell r="K25">
            <v>134</v>
          </cell>
          <cell r="L25">
            <v>127</v>
          </cell>
          <cell r="M25">
            <v>157</v>
          </cell>
          <cell r="N25">
            <v>0</v>
          </cell>
          <cell r="P25">
            <v>0</v>
          </cell>
          <cell r="W25">
            <v>30</v>
          </cell>
          <cell r="Z25">
            <v>30</v>
          </cell>
          <cell r="AA25">
            <v>815</v>
          </cell>
          <cell r="AB25">
            <v>845</v>
          </cell>
          <cell r="AC25">
            <v>91</v>
          </cell>
          <cell r="AD25">
            <v>0</v>
          </cell>
          <cell r="AE25">
            <v>936</v>
          </cell>
        </row>
        <row r="26">
          <cell r="B26">
            <v>1204201</v>
          </cell>
          <cell r="C26" t="str">
            <v>E</v>
          </cell>
          <cell r="D26">
            <v>2042</v>
          </cell>
          <cell r="E26" t="e">
            <v>#N/A</v>
          </cell>
          <cell r="F26" t="str">
            <v>HARVARD EL               E</v>
          </cell>
          <cell r="G26" t="str">
            <v>HARVARD EL               E</v>
          </cell>
          <cell r="H26">
            <v>84</v>
          </cell>
          <cell r="I26">
            <v>92</v>
          </cell>
          <cell r="J26">
            <v>71</v>
          </cell>
          <cell r="K26">
            <v>76</v>
          </cell>
          <cell r="L26">
            <v>76</v>
          </cell>
          <cell r="M26">
            <v>80</v>
          </cell>
          <cell r="N26">
            <v>0</v>
          </cell>
          <cell r="P26">
            <v>0</v>
          </cell>
          <cell r="W26">
            <v>19</v>
          </cell>
          <cell r="Z26">
            <v>19</v>
          </cell>
          <cell r="AA26">
            <v>479</v>
          </cell>
          <cell r="AB26">
            <v>498</v>
          </cell>
          <cell r="AC26">
            <v>0</v>
          </cell>
          <cell r="AD26">
            <v>15</v>
          </cell>
          <cell r="AE26">
            <v>513</v>
          </cell>
        </row>
        <row r="27">
          <cell r="B27">
            <v>1206801</v>
          </cell>
          <cell r="C27" t="str">
            <v>E</v>
          </cell>
          <cell r="D27">
            <v>2068</v>
          </cell>
          <cell r="E27" t="e">
            <v>#N/A</v>
          </cell>
          <cell r="F27" t="str">
            <v>ALLESANDRO EL            E</v>
          </cell>
          <cell r="G27" t="str">
            <v>ALLESANDRO EL            E</v>
          </cell>
          <cell r="H27">
            <v>69</v>
          </cell>
          <cell r="I27">
            <v>50</v>
          </cell>
          <cell r="J27">
            <v>48</v>
          </cell>
          <cell r="K27">
            <v>40</v>
          </cell>
          <cell r="L27">
            <v>30</v>
          </cell>
          <cell r="M27">
            <v>45</v>
          </cell>
          <cell r="N27">
            <v>0</v>
          </cell>
          <cell r="P27">
            <v>0</v>
          </cell>
          <cell r="W27">
            <v>23</v>
          </cell>
          <cell r="Z27">
            <v>23</v>
          </cell>
          <cell r="AA27">
            <v>282</v>
          </cell>
          <cell r="AB27">
            <v>305</v>
          </cell>
          <cell r="AC27">
            <v>33</v>
          </cell>
          <cell r="AD27">
            <v>10</v>
          </cell>
          <cell r="AE27">
            <v>348</v>
          </cell>
        </row>
        <row r="28">
          <cell r="B28">
            <v>1206802</v>
          </cell>
          <cell r="C28" t="str">
            <v>E</v>
          </cell>
          <cell r="D28">
            <v>2068</v>
          </cell>
          <cell r="E28" t="e">
            <v>#N/A</v>
          </cell>
          <cell r="F28" t="str">
            <v>ALLESANDRO COOP MAG      E</v>
          </cell>
          <cell r="G28" t="str">
            <v>ALLESANDRO EL            E</v>
          </cell>
          <cell r="H28">
            <v>0</v>
          </cell>
          <cell r="I28">
            <v>24</v>
          </cell>
          <cell r="J28">
            <v>23</v>
          </cell>
          <cell r="K28">
            <v>36</v>
          </cell>
          <cell r="L28">
            <v>28</v>
          </cell>
          <cell r="M28">
            <v>28</v>
          </cell>
          <cell r="N28">
            <v>32</v>
          </cell>
          <cell r="P28">
            <v>32</v>
          </cell>
          <cell r="W28">
            <v>0</v>
          </cell>
          <cell r="Z28">
            <v>0</v>
          </cell>
          <cell r="AA28">
            <v>171</v>
          </cell>
          <cell r="AB28">
            <v>171</v>
          </cell>
          <cell r="AC28">
            <v>0</v>
          </cell>
          <cell r="AD28">
            <v>0</v>
          </cell>
          <cell r="AE28">
            <v>171</v>
          </cell>
        </row>
        <row r="29">
          <cell r="B29">
            <v>1208201</v>
          </cell>
          <cell r="C29" t="str">
            <v>E</v>
          </cell>
          <cell r="D29">
            <v>2082</v>
          </cell>
          <cell r="E29" t="e">
            <v>#N/A</v>
          </cell>
          <cell r="F29" t="str">
            <v>ALTA LOMA EL             E</v>
          </cell>
          <cell r="G29" t="str">
            <v>ALTA LOMA EL             E</v>
          </cell>
          <cell r="H29">
            <v>115</v>
          </cell>
          <cell r="I29">
            <v>114</v>
          </cell>
          <cell r="J29">
            <v>111</v>
          </cell>
          <cell r="K29">
            <v>119</v>
          </cell>
          <cell r="L29">
            <v>113</v>
          </cell>
          <cell r="M29">
            <v>95</v>
          </cell>
          <cell r="N29">
            <v>0</v>
          </cell>
          <cell r="P29">
            <v>0</v>
          </cell>
          <cell r="W29">
            <v>7</v>
          </cell>
          <cell r="Z29">
            <v>7</v>
          </cell>
          <cell r="AA29">
            <v>667</v>
          </cell>
          <cell r="AB29">
            <v>674</v>
          </cell>
          <cell r="AC29">
            <v>33</v>
          </cell>
          <cell r="AD29">
            <v>0</v>
          </cell>
          <cell r="AE29">
            <v>707</v>
          </cell>
        </row>
        <row r="30">
          <cell r="B30">
            <v>1208901</v>
          </cell>
          <cell r="C30" t="str">
            <v>E</v>
          </cell>
          <cell r="D30">
            <v>2089</v>
          </cell>
          <cell r="E30" t="e">
            <v>#N/A</v>
          </cell>
          <cell r="F30" t="str">
            <v>AMBLER EL                E</v>
          </cell>
          <cell r="G30" t="str">
            <v>AMBLER EL                E</v>
          </cell>
          <cell r="H30">
            <v>65</v>
          </cell>
          <cell r="I30">
            <v>42</v>
          </cell>
          <cell r="J30">
            <v>53</v>
          </cell>
          <cell r="K30">
            <v>51</v>
          </cell>
          <cell r="L30">
            <v>58</v>
          </cell>
          <cell r="M30">
            <v>57</v>
          </cell>
          <cell r="N30">
            <v>0</v>
          </cell>
          <cell r="P30">
            <v>0</v>
          </cell>
          <cell r="W30">
            <v>18</v>
          </cell>
          <cell r="Z30">
            <v>18</v>
          </cell>
          <cell r="AA30">
            <v>326</v>
          </cell>
          <cell r="AB30">
            <v>344</v>
          </cell>
          <cell r="AC30">
            <v>29</v>
          </cell>
          <cell r="AD30">
            <v>20</v>
          </cell>
          <cell r="AE30">
            <v>393</v>
          </cell>
        </row>
        <row r="31">
          <cell r="B31">
            <v>1208902</v>
          </cell>
          <cell r="C31" t="str">
            <v>E</v>
          </cell>
          <cell r="D31">
            <v>2089</v>
          </cell>
          <cell r="E31" t="e">
            <v>#N/A</v>
          </cell>
          <cell r="F31" t="str">
            <v>AMBLER GFTD MAG CTR      E</v>
          </cell>
          <cell r="G31" t="str">
            <v>AMBLER EL                E</v>
          </cell>
          <cell r="H31">
            <v>0</v>
          </cell>
          <cell r="I31">
            <v>18</v>
          </cell>
          <cell r="J31">
            <v>23</v>
          </cell>
          <cell r="K31">
            <v>40</v>
          </cell>
          <cell r="L31">
            <v>30</v>
          </cell>
          <cell r="M31">
            <v>52</v>
          </cell>
          <cell r="N31">
            <v>0</v>
          </cell>
          <cell r="P31">
            <v>0</v>
          </cell>
          <cell r="W31">
            <v>0</v>
          </cell>
          <cell r="Z31">
            <v>0</v>
          </cell>
          <cell r="AA31">
            <v>163</v>
          </cell>
          <cell r="AB31">
            <v>163</v>
          </cell>
          <cell r="AC31">
            <v>0</v>
          </cell>
          <cell r="AD31">
            <v>0</v>
          </cell>
          <cell r="AE31">
            <v>163</v>
          </cell>
        </row>
        <row r="32">
          <cell r="B32">
            <v>1209601</v>
          </cell>
          <cell r="C32" t="str">
            <v>E</v>
          </cell>
          <cell r="D32">
            <v>2096</v>
          </cell>
          <cell r="E32" t="e">
            <v>#N/A</v>
          </cell>
          <cell r="F32" t="str">
            <v>AMESTOY EL               E</v>
          </cell>
          <cell r="G32" t="str">
            <v>AMESTOY EL               E</v>
          </cell>
          <cell r="H32">
            <v>129</v>
          </cell>
          <cell r="I32">
            <v>122</v>
          </cell>
          <cell r="J32">
            <v>116</v>
          </cell>
          <cell r="K32">
            <v>104</v>
          </cell>
          <cell r="L32">
            <v>107</v>
          </cell>
          <cell r="M32">
            <v>121</v>
          </cell>
          <cell r="N32">
            <v>0</v>
          </cell>
          <cell r="P32">
            <v>0</v>
          </cell>
          <cell r="W32">
            <v>16</v>
          </cell>
          <cell r="Z32">
            <v>16</v>
          </cell>
          <cell r="AA32">
            <v>699</v>
          </cell>
          <cell r="AB32">
            <v>715</v>
          </cell>
          <cell r="AC32">
            <v>31</v>
          </cell>
          <cell r="AD32">
            <v>0</v>
          </cell>
          <cell r="AE32">
            <v>746</v>
          </cell>
        </row>
        <row r="33">
          <cell r="B33">
            <v>1209602</v>
          </cell>
          <cell r="C33" t="str">
            <v>E</v>
          </cell>
          <cell r="D33">
            <v>2096</v>
          </cell>
          <cell r="E33" t="e">
            <v>#N/A</v>
          </cell>
          <cell r="F33" t="str">
            <v>AMESTOY MAG CTR          E</v>
          </cell>
          <cell r="G33" t="str">
            <v>AMESTOY EL               E</v>
          </cell>
          <cell r="H33">
            <v>0</v>
          </cell>
          <cell r="I33">
            <v>20</v>
          </cell>
          <cell r="J33">
            <v>22</v>
          </cell>
          <cell r="K33">
            <v>23</v>
          </cell>
          <cell r="L33">
            <v>27</v>
          </cell>
          <cell r="M33">
            <v>27</v>
          </cell>
          <cell r="N33">
            <v>0</v>
          </cell>
          <cell r="P33">
            <v>0</v>
          </cell>
          <cell r="W33">
            <v>0</v>
          </cell>
          <cell r="Z33">
            <v>0</v>
          </cell>
          <cell r="AA33">
            <v>119</v>
          </cell>
          <cell r="AB33">
            <v>119</v>
          </cell>
          <cell r="AC33">
            <v>0</v>
          </cell>
          <cell r="AD33">
            <v>0</v>
          </cell>
          <cell r="AE33">
            <v>119</v>
          </cell>
        </row>
        <row r="34">
          <cell r="B34">
            <v>1211001</v>
          </cell>
          <cell r="C34" t="str">
            <v>E</v>
          </cell>
          <cell r="D34">
            <v>2110</v>
          </cell>
          <cell r="E34" t="e">
            <v>#N/A</v>
          </cell>
          <cell r="F34" t="str">
            <v>ANATOLA EL               E</v>
          </cell>
          <cell r="G34" t="str">
            <v>ANATOLA EL               E</v>
          </cell>
          <cell r="H34">
            <v>62</v>
          </cell>
          <cell r="I34">
            <v>66</v>
          </cell>
          <cell r="J34">
            <v>68</v>
          </cell>
          <cell r="K34">
            <v>70</v>
          </cell>
          <cell r="L34">
            <v>72</v>
          </cell>
          <cell r="M34">
            <v>73</v>
          </cell>
          <cell r="N34">
            <v>0</v>
          </cell>
          <cell r="P34">
            <v>0</v>
          </cell>
          <cell r="W34">
            <v>39</v>
          </cell>
          <cell r="Z34">
            <v>39</v>
          </cell>
          <cell r="AA34">
            <v>411</v>
          </cell>
          <cell r="AB34">
            <v>450</v>
          </cell>
          <cell r="AC34">
            <v>30</v>
          </cell>
          <cell r="AD34">
            <v>0</v>
          </cell>
          <cell r="AE34">
            <v>480</v>
          </cell>
        </row>
        <row r="35">
          <cell r="B35">
            <v>1211701</v>
          </cell>
          <cell r="C35" t="str">
            <v>E</v>
          </cell>
          <cell r="D35">
            <v>2117</v>
          </cell>
          <cell r="E35" t="e">
            <v>#N/A</v>
          </cell>
          <cell r="F35" t="str">
            <v>ANDASOL EL               E</v>
          </cell>
          <cell r="G35" t="str">
            <v>ANDASOL EL               E</v>
          </cell>
          <cell r="H35">
            <v>75</v>
          </cell>
          <cell r="I35">
            <v>72</v>
          </cell>
          <cell r="J35">
            <v>64</v>
          </cell>
          <cell r="K35">
            <v>64</v>
          </cell>
          <cell r="L35">
            <v>68</v>
          </cell>
          <cell r="M35">
            <v>74</v>
          </cell>
          <cell r="N35">
            <v>0</v>
          </cell>
          <cell r="P35">
            <v>0</v>
          </cell>
          <cell r="W35">
            <v>11</v>
          </cell>
          <cell r="Z35">
            <v>11</v>
          </cell>
          <cell r="AA35">
            <v>417</v>
          </cell>
          <cell r="AB35">
            <v>428</v>
          </cell>
          <cell r="AC35">
            <v>0</v>
          </cell>
          <cell r="AD35">
            <v>5</v>
          </cell>
          <cell r="AE35">
            <v>433</v>
          </cell>
        </row>
        <row r="36">
          <cell r="B36">
            <v>1212301</v>
          </cell>
          <cell r="C36" t="str">
            <v>E</v>
          </cell>
          <cell r="D36">
            <v>2123</v>
          </cell>
          <cell r="E36" t="e">
            <v>#N/A</v>
          </cell>
          <cell r="F36" t="str">
            <v>ANGELES MESA EL          E</v>
          </cell>
          <cell r="G36" t="str">
            <v>ANGELES MESA EL          E</v>
          </cell>
          <cell r="H36">
            <v>65</v>
          </cell>
          <cell r="I36">
            <v>72</v>
          </cell>
          <cell r="J36">
            <v>65</v>
          </cell>
          <cell r="K36">
            <v>70</v>
          </cell>
          <cell r="L36">
            <v>74</v>
          </cell>
          <cell r="M36">
            <v>75</v>
          </cell>
          <cell r="N36">
            <v>0</v>
          </cell>
          <cell r="P36">
            <v>0</v>
          </cell>
          <cell r="W36">
            <v>22</v>
          </cell>
          <cell r="Z36">
            <v>22</v>
          </cell>
          <cell r="AA36">
            <v>421</v>
          </cell>
          <cell r="AB36">
            <v>443</v>
          </cell>
          <cell r="AC36">
            <v>22</v>
          </cell>
          <cell r="AD36">
            <v>0</v>
          </cell>
          <cell r="AE36">
            <v>465</v>
          </cell>
        </row>
        <row r="37">
          <cell r="B37">
            <v>1213701</v>
          </cell>
          <cell r="C37" t="str">
            <v>E</v>
          </cell>
          <cell r="D37">
            <v>2137</v>
          </cell>
          <cell r="E37" t="e">
            <v>#N/A</v>
          </cell>
          <cell r="F37" t="str">
            <v>ANN EL                   E</v>
          </cell>
          <cell r="G37" t="str">
            <v>ANN EL                   E</v>
          </cell>
          <cell r="H37">
            <v>25</v>
          </cell>
          <cell r="I37">
            <v>26</v>
          </cell>
          <cell r="J37">
            <v>21</v>
          </cell>
          <cell r="K37">
            <v>26</v>
          </cell>
          <cell r="L37">
            <v>28</v>
          </cell>
          <cell r="M37">
            <v>24</v>
          </cell>
          <cell r="N37">
            <v>14</v>
          </cell>
          <cell r="P37">
            <v>14</v>
          </cell>
          <cell r="W37">
            <v>0</v>
          </cell>
          <cell r="Z37">
            <v>0</v>
          </cell>
          <cell r="AA37">
            <v>164</v>
          </cell>
          <cell r="AB37">
            <v>164</v>
          </cell>
          <cell r="AC37">
            <v>0</v>
          </cell>
          <cell r="AD37">
            <v>0</v>
          </cell>
          <cell r="AE37">
            <v>164</v>
          </cell>
        </row>
        <row r="38">
          <cell r="B38">
            <v>1214601</v>
          </cell>
          <cell r="C38" t="str">
            <v>E</v>
          </cell>
          <cell r="D38">
            <v>2146</v>
          </cell>
          <cell r="E38" t="e">
            <v>#N/A</v>
          </cell>
          <cell r="F38" t="str">
            <v>ANNALEE EL               E</v>
          </cell>
          <cell r="G38" t="str">
            <v>ANNALEE EL               E</v>
          </cell>
          <cell r="H38">
            <v>38</v>
          </cell>
          <cell r="I38">
            <v>53</v>
          </cell>
          <cell r="J38">
            <v>56</v>
          </cell>
          <cell r="K38">
            <v>65</v>
          </cell>
          <cell r="L38">
            <v>54</v>
          </cell>
          <cell r="M38">
            <v>79</v>
          </cell>
          <cell r="N38">
            <v>0</v>
          </cell>
          <cell r="P38">
            <v>0</v>
          </cell>
          <cell r="W38">
            <v>11</v>
          </cell>
          <cell r="Z38">
            <v>11</v>
          </cell>
          <cell r="AA38">
            <v>345</v>
          </cell>
          <cell r="AB38">
            <v>356</v>
          </cell>
          <cell r="AC38">
            <v>28</v>
          </cell>
          <cell r="AD38">
            <v>0</v>
          </cell>
          <cell r="AE38">
            <v>384</v>
          </cell>
        </row>
        <row r="39">
          <cell r="B39">
            <v>1215101</v>
          </cell>
          <cell r="C39" t="str">
            <v>E</v>
          </cell>
          <cell r="D39">
            <v>2151</v>
          </cell>
          <cell r="E39" t="e">
            <v>#N/A</v>
          </cell>
          <cell r="F39" t="str">
            <v>ANNANDALE EL             E</v>
          </cell>
          <cell r="G39" t="str">
            <v>ANNANDALE EL             E</v>
          </cell>
          <cell r="H39">
            <v>41</v>
          </cell>
          <cell r="I39">
            <v>48</v>
          </cell>
          <cell r="J39">
            <v>30</v>
          </cell>
          <cell r="K39">
            <v>52</v>
          </cell>
          <cell r="L39">
            <v>44</v>
          </cell>
          <cell r="M39">
            <v>38</v>
          </cell>
          <cell r="N39">
            <v>0</v>
          </cell>
          <cell r="P39">
            <v>0</v>
          </cell>
          <cell r="W39">
            <v>3</v>
          </cell>
          <cell r="Z39">
            <v>3</v>
          </cell>
          <cell r="AA39">
            <v>253</v>
          </cell>
          <cell r="AB39">
            <v>256</v>
          </cell>
          <cell r="AC39">
            <v>28</v>
          </cell>
          <cell r="AD39">
            <v>14</v>
          </cell>
          <cell r="AE39">
            <v>298</v>
          </cell>
        </row>
        <row r="40">
          <cell r="B40">
            <v>1216401</v>
          </cell>
          <cell r="C40" t="str">
            <v>E</v>
          </cell>
          <cell r="D40">
            <v>2164</v>
          </cell>
          <cell r="E40" t="e">
            <v>#N/A</v>
          </cell>
          <cell r="F40" t="str">
            <v>APPERSON EL              E</v>
          </cell>
          <cell r="G40" t="str">
            <v>APPERSON EL              E</v>
          </cell>
          <cell r="H40">
            <v>68</v>
          </cell>
          <cell r="I40">
            <v>87</v>
          </cell>
          <cell r="J40">
            <v>65</v>
          </cell>
          <cell r="K40">
            <v>77</v>
          </cell>
          <cell r="L40">
            <v>77</v>
          </cell>
          <cell r="M40">
            <v>61</v>
          </cell>
          <cell r="N40">
            <v>0</v>
          </cell>
          <cell r="P40">
            <v>0</v>
          </cell>
          <cell r="W40">
            <v>15</v>
          </cell>
          <cell r="Z40">
            <v>15</v>
          </cell>
          <cell r="AA40">
            <v>435</v>
          </cell>
          <cell r="AB40">
            <v>450</v>
          </cell>
          <cell r="AC40">
            <v>0</v>
          </cell>
          <cell r="AD40">
            <v>12</v>
          </cell>
          <cell r="AE40">
            <v>462</v>
          </cell>
        </row>
        <row r="41">
          <cell r="B41">
            <v>1217801</v>
          </cell>
          <cell r="C41" t="str">
            <v>E</v>
          </cell>
          <cell r="D41">
            <v>2178</v>
          </cell>
          <cell r="E41" t="e">
            <v>#N/A</v>
          </cell>
          <cell r="F41" t="str">
            <v>ARAGON EL YRS            E</v>
          </cell>
          <cell r="G41" t="str">
            <v>ARAGON EL YRS            E</v>
          </cell>
          <cell r="H41">
            <v>72</v>
          </cell>
          <cell r="I41">
            <v>70</v>
          </cell>
          <cell r="J41">
            <v>75</v>
          </cell>
          <cell r="K41">
            <v>75</v>
          </cell>
          <cell r="L41">
            <v>82</v>
          </cell>
          <cell r="M41">
            <v>82</v>
          </cell>
          <cell r="N41">
            <v>0</v>
          </cell>
          <cell r="P41">
            <v>0</v>
          </cell>
          <cell r="W41">
            <v>31</v>
          </cell>
          <cell r="Z41">
            <v>31</v>
          </cell>
          <cell r="AA41">
            <v>456</v>
          </cell>
          <cell r="AB41">
            <v>487</v>
          </cell>
          <cell r="AC41">
            <v>30</v>
          </cell>
          <cell r="AD41">
            <v>0</v>
          </cell>
          <cell r="AE41">
            <v>517</v>
          </cell>
        </row>
        <row r="42">
          <cell r="B42">
            <v>1219201</v>
          </cell>
          <cell r="C42" t="str">
            <v>E</v>
          </cell>
          <cell r="D42">
            <v>2192</v>
          </cell>
          <cell r="E42" t="e">
            <v>#N/A</v>
          </cell>
          <cell r="F42" t="str">
            <v>ARLINGTON HTS EL         E</v>
          </cell>
          <cell r="G42" t="str">
            <v>ARLINGTON HTS EL         E</v>
          </cell>
          <cell r="H42">
            <v>129</v>
          </cell>
          <cell r="I42">
            <v>101</v>
          </cell>
          <cell r="J42">
            <v>111</v>
          </cell>
          <cell r="K42">
            <v>116</v>
          </cell>
          <cell r="L42">
            <v>103</v>
          </cell>
          <cell r="M42">
            <v>98</v>
          </cell>
          <cell r="N42">
            <v>0</v>
          </cell>
          <cell r="P42">
            <v>0</v>
          </cell>
          <cell r="W42">
            <v>20</v>
          </cell>
          <cell r="Z42">
            <v>20</v>
          </cell>
          <cell r="AA42">
            <v>658</v>
          </cell>
          <cell r="AB42">
            <v>678</v>
          </cell>
          <cell r="AC42">
            <v>30</v>
          </cell>
          <cell r="AD42">
            <v>0</v>
          </cell>
          <cell r="AE42">
            <v>708</v>
          </cell>
        </row>
        <row r="43">
          <cell r="B43">
            <v>1220501</v>
          </cell>
          <cell r="C43" t="str">
            <v>E</v>
          </cell>
          <cell r="D43">
            <v>2205</v>
          </cell>
          <cell r="E43" t="e">
            <v>#N/A</v>
          </cell>
          <cell r="F43" t="str">
            <v>ARMINTA EL               E</v>
          </cell>
          <cell r="G43" t="str">
            <v>ARMINTA EL               E</v>
          </cell>
          <cell r="H43">
            <v>124</v>
          </cell>
          <cell r="I43">
            <v>115</v>
          </cell>
          <cell r="J43">
            <v>114</v>
          </cell>
          <cell r="K43">
            <v>108</v>
          </cell>
          <cell r="L43">
            <v>96</v>
          </cell>
          <cell r="M43">
            <v>105</v>
          </cell>
          <cell r="N43">
            <v>0</v>
          </cell>
          <cell r="P43">
            <v>0</v>
          </cell>
          <cell r="W43">
            <v>35</v>
          </cell>
          <cell r="Z43">
            <v>35</v>
          </cell>
          <cell r="AA43">
            <v>662</v>
          </cell>
          <cell r="AB43">
            <v>697</v>
          </cell>
          <cell r="AC43">
            <v>60</v>
          </cell>
          <cell r="AD43">
            <v>0</v>
          </cell>
          <cell r="AE43">
            <v>757</v>
          </cell>
        </row>
        <row r="44">
          <cell r="B44">
            <v>1221901</v>
          </cell>
          <cell r="C44" t="str">
            <v>E</v>
          </cell>
          <cell r="D44">
            <v>2219</v>
          </cell>
          <cell r="E44" t="e">
            <v>#N/A</v>
          </cell>
          <cell r="F44" t="str">
            <v>ASCOT EL                 E</v>
          </cell>
          <cell r="G44" t="str">
            <v>ASCOT EL                 E</v>
          </cell>
          <cell r="H44">
            <v>180</v>
          </cell>
          <cell r="I44">
            <v>164</v>
          </cell>
          <cell r="J44">
            <v>168</v>
          </cell>
          <cell r="K44">
            <v>191</v>
          </cell>
          <cell r="L44">
            <v>162</v>
          </cell>
          <cell r="M44">
            <v>157</v>
          </cell>
          <cell r="N44">
            <v>0</v>
          </cell>
          <cell r="P44">
            <v>0</v>
          </cell>
          <cell r="W44">
            <v>27</v>
          </cell>
          <cell r="Z44">
            <v>27</v>
          </cell>
          <cell r="AA44">
            <v>1022</v>
          </cell>
          <cell r="AB44">
            <v>1049</v>
          </cell>
          <cell r="AC44">
            <v>60</v>
          </cell>
          <cell r="AD44">
            <v>16</v>
          </cell>
          <cell r="AE44">
            <v>1125</v>
          </cell>
        </row>
        <row r="45">
          <cell r="B45">
            <v>1223301</v>
          </cell>
          <cell r="C45" t="str">
            <v>E</v>
          </cell>
          <cell r="D45">
            <v>2233</v>
          </cell>
          <cell r="E45" t="e">
            <v>#N/A</v>
          </cell>
          <cell r="F45" t="str">
            <v>ATWATER EL               E</v>
          </cell>
          <cell r="G45" t="str">
            <v>ATWATER EL               E</v>
          </cell>
          <cell r="H45">
            <v>43</v>
          </cell>
          <cell r="I45">
            <v>46</v>
          </cell>
          <cell r="J45">
            <v>32</v>
          </cell>
          <cell r="K45">
            <v>54</v>
          </cell>
          <cell r="L45">
            <v>57</v>
          </cell>
          <cell r="M45">
            <v>52</v>
          </cell>
          <cell r="N45">
            <v>0</v>
          </cell>
          <cell r="P45">
            <v>0</v>
          </cell>
          <cell r="W45">
            <v>27</v>
          </cell>
          <cell r="Z45">
            <v>27</v>
          </cell>
          <cell r="AA45">
            <v>284</v>
          </cell>
          <cell r="AB45">
            <v>311</v>
          </cell>
          <cell r="AC45">
            <v>0</v>
          </cell>
          <cell r="AD45">
            <v>6</v>
          </cell>
          <cell r="AE45">
            <v>317</v>
          </cell>
        </row>
        <row r="46">
          <cell r="B46">
            <v>1224701</v>
          </cell>
          <cell r="C46" t="str">
            <v>E</v>
          </cell>
          <cell r="D46">
            <v>2247</v>
          </cell>
          <cell r="E46" t="e">
            <v>#N/A</v>
          </cell>
          <cell r="F46" t="str">
            <v>AVALON GARDENS EL        E</v>
          </cell>
          <cell r="G46" t="str">
            <v>AVALON GARDENS EL        E</v>
          </cell>
          <cell r="H46">
            <v>30</v>
          </cell>
          <cell r="I46">
            <v>39</v>
          </cell>
          <cell r="J46">
            <v>37</v>
          </cell>
          <cell r="K46">
            <v>30</v>
          </cell>
          <cell r="L46">
            <v>27</v>
          </cell>
          <cell r="M46">
            <v>37</v>
          </cell>
          <cell r="N46">
            <v>19</v>
          </cell>
          <cell r="P46">
            <v>19</v>
          </cell>
          <cell r="W46">
            <v>0</v>
          </cell>
          <cell r="Z46">
            <v>0</v>
          </cell>
          <cell r="AA46">
            <v>219</v>
          </cell>
          <cell r="AB46">
            <v>219</v>
          </cell>
          <cell r="AC46">
            <v>0</v>
          </cell>
          <cell r="AD46">
            <v>6</v>
          </cell>
          <cell r="AE46">
            <v>225</v>
          </cell>
        </row>
        <row r="47">
          <cell r="B47">
            <v>1226901</v>
          </cell>
          <cell r="C47" t="str">
            <v>E</v>
          </cell>
          <cell r="D47">
            <v>2269</v>
          </cell>
          <cell r="E47">
            <v>2269</v>
          </cell>
          <cell r="F47" t="str">
            <v>BALBOA GFTD MAG SCH      E</v>
          </cell>
          <cell r="G47" t="str">
            <v>BALBOA GFTD MAG SCH      E</v>
          </cell>
          <cell r="H47">
            <v>0</v>
          </cell>
          <cell r="I47">
            <v>96</v>
          </cell>
          <cell r="J47">
            <v>141</v>
          </cell>
          <cell r="K47">
            <v>168</v>
          </cell>
          <cell r="L47">
            <v>169</v>
          </cell>
          <cell r="M47">
            <v>170</v>
          </cell>
          <cell r="N47">
            <v>0</v>
          </cell>
          <cell r="P47">
            <v>0</v>
          </cell>
          <cell r="W47">
            <v>0</v>
          </cell>
          <cell r="Z47">
            <v>0</v>
          </cell>
          <cell r="AA47">
            <v>744</v>
          </cell>
          <cell r="AB47">
            <v>744</v>
          </cell>
          <cell r="AC47">
            <v>0</v>
          </cell>
          <cell r="AD47">
            <v>0</v>
          </cell>
          <cell r="AE47">
            <v>744</v>
          </cell>
        </row>
        <row r="48">
          <cell r="B48">
            <v>1227401</v>
          </cell>
          <cell r="C48" t="str">
            <v>E</v>
          </cell>
          <cell r="D48">
            <v>2274</v>
          </cell>
          <cell r="E48" t="e">
            <v>#N/A</v>
          </cell>
          <cell r="F48" t="str">
            <v>BALDWIN HILLS EL         E</v>
          </cell>
          <cell r="G48" t="str">
            <v>BALDWIN HILLS EL         E</v>
          </cell>
          <cell r="H48">
            <v>67</v>
          </cell>
          <cell r="I48">
            <v>53</v>
          </cell>
          <cell r="J48">
            <v>58</v>
          </cell>
          <cell r="K48">
            <v>41</v>
          </cell>
          <cell r="L48">
            <v>48</v>
          </cell>
          <cell r="M48">
            <v>46</v>
          </cell>
          <cell r="N48">
            <v>0</v>
          </cell>
          <cell r="P48">
            <v>0</v>
          </cell>
          <cell r="W48">
            <v>22</v>
          </cell>
          <cell r="Z48">
            <v>22</v>
          </cell>
          <cell r="AA48">
            <v>313</v>
          </cell>
          <cell r="AB48">
            <v>335</v>
          </cell>
          <cell r="AC48">
            <v>29</v>
          </cell>
          <cell r="AD48">
            <v>0</v>
          </cell>
          <cell r="AE48">
            <v>364</v>
          </cell>
        </row>
        <row r="49">
          <cell r="B49">
            <v>1227402</v>
          </cell>
          <cell r="C49" t="str">
            <v>E</v>
          </cell>
          <cell r="D49">
            <v>2274</v>
          </cell>
          <cell r="E49" t="e">
            <v>#N/A</v>
          </cell>
          <cell r="F49" t="str">
            <v>BALDWIN HILLS GIFTED     E</v>
          </cell>
          <cell r="G49" t="str">
            <v>BALDWIN HILLS EL         E</v>
          </cell>
          <cell r="H49">
            <v>0</v>
          </cell>
          <cell r="I49">
            <v>22</v>
          </cell>
          <cell r="J49">
            <v>27</v>
          </cell>
          <cell r="K49">
            <v>41</v>
          </cell>
          <cell r="L49">
            <v>56</v>
          </cell>
          <cell r="M49">
            <v>55</v>
          </cell>
          <cell r="N49">
            <v>0</v>
          </cell>
          <cell r="P49">
            <v>0</v>
          </cell>
          <cell r="W49">
            <v>0</v>
          </cell>
          <cell r="Z49">
            <v>0</v>
          </cell>
          <cell r="AA49">
            <v>201</v>
          </cell>
          <cell r="AB49">
            <v>201</v>
          </cell>
          <cell r="AC49">
            <v>0</v>
          </cell>
          <cell r="AD49">
            <v>0</v>
          </cell>
          <cell r="AE49">
            <v>201</v>
          </cell>
        </row>
        <row r="50">
          <cell r="B50">
            <v>1228801</v>
          </cell>
          <cell r="C50" t="str">
            <v>E</v>
          </cell>
          <cell r="D50">
            <v>2288</v>
          </cell>
          <cell r="E50" t="e">
            <v>#N/A</v>
          </cell>
          <cell r="F50" t="str">
            <v>BANDINI EL               E</v>
          </cell>
          <cell r="G50" t="str">
            <v>BANDINI EL               E</v>
          </cell>
          <cell r="H50">
            <v>47</v>
          </cell>
          <cell r="I50">
            <v>49</v>
          </cell>
          <cell r="J50">
            <v>56</v>
          </cell>
          <cell r="K50">
            <v>50</v>
          </cell>
          <cell r="L50">
            <v>62</v>
          </cell>
          <cell r="M50">
            <v>63</v>
          </cell>
          <cell r="N50">
            <v>0</v>
          </cell>
          <cell r="P50">
            <v>0</v>
          </cell>
          <cell r="W50">
            <v>17</v>
          </cell>
          <cell r="Z50">
            <v>17</v>
          </cell>
          <cell r="AA50">
            <v>327</v>
          </cell>
          <cell r="AB50">
            <v>344</v>
          </cell>
          <cell r="AC50">
            <v>30</v>
          </cell>
          <cell r="AD50">
            <v>0</v>
          </cell>
          <cell r="AE50">
            <v>374</v>
          </cell>
        </row>
        <row r="51">
          <cell r="B51">
            <v>1230101</v>
          </cell>
          <cell r="C51" t="str">
            <v>E</v>
          </cell>
          <cell r="D51">
            <v>2301</v>
          </cell>
          <cell r="E51" t="e">
            <v>#N/A</v>
          </cell>
          <cell r="F51" t="str">
            <v>ISLAND EL                E</v>
          </cell>
          <cell r="G51" t="str">
            <v>ISLAND EL                E</v>
          </cell>
          <cell r="H51">
            <v>110</v>
          </cell>
          <cell r="I51">
            <v>133</v>
          </cell>
          <cell r="J51">
            <v>127</v>
          </cell>
          <cell r="K51">
            <v>130</v>
          </cell>
          <cell r="L51">
            <v>115</v>
          </cell>
          <cell r="M51">
            <v>118</v>
          </cell>
          <cell r="N51">
            <v>0</v>
          </cell>
          <cell r="P51">
            <v>0</v>
          </cell>
          <cell r="W51">
            <v>29</v>
          </cell>
          <cell r="Z51">
            <v>29</v>
          </cell>
          <cell r="AA51">
            <v>733</v>
          </cell>
          <cell r="AB51">
            <v>762</v>
          </cell>
          <cell r="AC51">
            <v>0</v>
          </cell>
          <cell r="AD51">
            <v>0</v>
          </cell>
          <cell r="AE51">
            <v>762</v>
          </cell>
        </row>
        <row r="52">
          <cell r="B52">
            <v>1231501</v>
          </cell>
          <cell r="C52" t="str">
            <v>E</v>
          </cell>
          <cell r="D52">
            <v>2315</v>
          </cell>
          <cell r="E52" t="e">
            <v>#N/A</v>
          </cell>
          <cell r="F52" t="str">
            <v>BARTON HILLS EL          E</v>
          </cell>
          <cell r="G52" t="str">
            <v>BARTON HILLS EL          E</v>
          </cell>
          <cell r="H52">
            <v>120</v>
          </cell>
          <cell r="I52">
            <v>126</v>
          </cell>
          <cell r="J52">
            <v>109</v>
          </cell>
          <cell r="K52">
            <v>126</v>
          </cell>
          <cell r="L52">
            <v>108</v>
          </cell>
          <cell r="M52">
            <v>119</v>
          </cell>
          <cell r="N52">
            <v>0</v>
          </cell>
          <cell r="P52">
            <v>0</v>
          </cell>
          <cell r="W52">
            <v>30</v>
          </cell>
          <cell r="Z52">
            <v>30</v>
          </cell>
          <cell r="AA52">
            <v>708</v>
          </cell>
          <cell r="AB52">
            <v>738</v>
          </cell>
          <cell r="AC52">
            <v>31</v>
          </cell>
          <cell r="AD52">
            <v>5</v>
          </cell>
          <cell r="AE52">
            <v>774</v>
          </cell>
        </row>
        <row r="53">
          <cell r="B53">
            <v>1232301</v>
          </cell>
          <cell r="C53" t="str">
            <v>E</v>
          </cell>
          <cell r="D53">
            <v>2323</v>
          </cell>
          <cell r="E53" t="e">
            <v>#N/A</v>
          </cell>
          <cell r="F53" t="str">
            <v>BASSETT EL               E</v>
          </cell>
          <cell r="G53" t="str">
            <v>BASSETT EL               E</v>
          </cell>
          <cell r="H53">
            <v>139</v>
          </cell>
          <cell r="I53">
            <v>165</v>
          </cell>
          <cell r="J53">
            <v>142</v>
          </cell>
          <cell r="K53">
            <v>166</v>
          </cell>
          <cell r="L53">
            <v>144</v>
          </cell>
          <cell r="M53">
            <v>139</v>
          </cell>
          <cell r="N53">
            <v>0</v>
          </cell>
          <cell r="P53">
            <v>0</v>
          </cell>
          <cell r="W53">
            <v>29</v>
          </cell>
          <cell r="Z53">
            <v>29</v>
          </cell>
          <cell r="AA53">
            <v>895</v>
          </cell>
          <cell r="AB53">
            <v>924</v>
          </cell>
          <cell r="AC53">
            <v>58</v>
          </cell>
          <cell r="AD53">
            <v>0</v>
          </cell>
          <cell r="AE53">
            <v>982</v>
          </cell>
        </row>
        <row r="54">
          <cell r="B54">
            <v>1232901</v>
          </cell>
          <cell r="C54" t="str">
            <v>E</v>
          </cell>
          <cell r="D54">
            <v>2329</v>
          </cell>
          <cell r="E54" t="e">
            <v>#N/A</v>
          </cell>
          <cell r="F54" t="str">
            <v>BEACHY EL                E</v>
          </cell>
          <cell r="G54" t="str">
            <v>BEACHY EL                E</v>
          </cell>
          <cell r="H54">
            <v>103</v>
          </cell>
          <cell r="I54">
            <v>92</v>
          </cell>
          <cell r="J54">
            <v>91</v>
          </cell>
          <cell r="K54">
            <v>84</v>
          </cell>
          <cell r="L54">
            <v>122</v>
          </cell>
          <cell r="M54">
            <v>96</v>
          </cell>
          <cell r="N54">
            <v>0</v>
          </cell>
          <cell r="P54">
            <v>0</v>
          </cell>
          <cell r="W54">
            <v>27</v>
          </cell>
          <cell r="Z54">
            <v>27</v>
          </cell>
          <cell r="AA54">
            <v>588</v>
          </cell>
          <cell r="AB54">
            <v>615</v>
          </cell>
          <cell r="AC54">
            <v>60</v>
          </cell>
          <cell r="AD54">
            <v>9</v>
          </cell>
          <cell r="AE54">
            <v>684</v>
          </cell>
        </row>
        <row r="55">
          <cell r="B55">
            <v>1233501</v>
          </cell>
          <cell r="C55" t="str">
            <v>E</v>
          </cell>
          <cell r="D55">
            <v>2335</v>
          </cell>
          <cell r="E55" t="e">
            <v>#N/A</v>
          </cell>
          <cell r="F55" t="str">
            <v>BECKFORD EL              E</v>
          </cell>
          <cell r="G55" t="str">
            <v>BECKFORD EL              E</v>
          </cell>
          <cell r="H55">
            <v>81</v>
          </cell>
          <cell r="I55">
            <v>93</v>
          </cell>
          <cell r="J55">
            <v>88</v>
          </cell>
          <cell r="K55">
            <v>90</v>
          </cell>
          <cell r="L55">
            <v>99</v>
          </cell>
          <cell r="M55">
            <v>83</v>
          </cell>
          <cell r="N55">
            <v>0</v>
          </cell>
          <cell r="P55">
            <v>0</v>
          </cell>
          <cell r="W55">
            <v>15</v>
          </cell>
          <cell r="Z55">
            <v>15</v>
          </cell>
          <cell r="AA55">
            <v>534</v>
          </cell>
          <cell r="AB55">
            <v>549</v>
          </cell>
          <cell r="AC55">
            <v>0</v>
          </cell>
          <cell r="AD55">
            <v>0</v>
          </cell>
          <cell r="AE55">
            <v>549</v>
          </cell>
        </row>
        <row r="56">
          <cell r="B56">
            <v>1234201</v>
          </cell>
          <cell r="C56" t="str">
            <v>E</v>
          </cell>
          <cell r="D56">
            <v>2342</v>
          </cell>
          <cell r="E56" t="e">
            <v>#N/A</v>
          </cell>
          <cell r="F56" t="str">
            <v>BEETHOVEN EL             E</v>
          </cell>
          <cell r="G56" t="str">
            <v>BEETHOVEN EL             E</v>
          </cell>
          <cell r="H56">
            <v>85</v>
          </cell>
          <cell r="I56">
            <v>55</v>
          </cell>
          <cell r="J56">
            <v>52</v>
          </cell>
          <cell r="K56">
            <v>57</v>
          </cell>
          <cell r="L56">
            <v>63</v>
          </cell>
          <cell r="M56">
            <v>58</v>
          </cell>
          <cell r="N56">
            <v>0</v>
          </cell>
          <cell r="P56">
            <v>0</v>
          </cell>
          <cell r="W56">
            <v>5</v>
          </cell>
          <cell r="Z56">
            <v>5</v>
          </cell>
          <cell r="AA56">
            <v>370</v>
          </cell>
          <cell r="AB56">
            <v>375</v>
          </cell>
          <cell r="AC56">
            <v>28</v>
          </cell>
          <cell r="AD56">
            <v>21</v>
          </cell>
          <cell r="AE56">
            <v>424</v>
          </cell>
        </row>
        <row r="57">
          <cell r="B57">
            <v>1237201</v>
          </cell>
          <cell r="C57" t="str">
            <v>SPAN</v>
          </cell>
          <cell r="D57">
            <v>2372</v>
          </cell>
          <cell r="E57" t="e">
            <v>#N/A</v>
          </cell>
          <cell r="F57" t="str">
            <v>OCHOA LC</v>
          </cell>
          <cell r="G57" t="str">
            <v>OCHOA LC</v>
          </cell>
          <cell r="H57">
            <v>190</v>
          </cell>
          <cell r="I57">
            <v>188</v>
          </cell>
          <cell r="J57">
            <v>163</v>
          </cell>
          <cell r="K57">
            <v>184</v>
          </cell>
          <cell r="L57">
            <v>159</v>
          </cell>
          <cell r="M57">
            <v>185</v>
          </cell>
          <cell r="N57">
            <v>0</v>
          </cell>
          <cell r="O57">
            <v>256</v>
          </cell>
          <cell r="P57">
            <v>256</v>
          </cell>
          <cell r="Q57">
            <v>262</v>
          </cell>
          <cell r="R57">
            <v>258</v>
          </cell>
          <cell r="W57">
            <v>30</v>
          </cell>
          <cell r="X57">
            <v>24</v>
          </cell>
          <cell r="Z57">
            <v>54</v>
          </cell>
          <cell r="AA57">
            <v>1845</v>
          </cell>
          <cell r="AB57">
            <v>1899</v>
          </cell>
          <cell r="AC57">
            <v>1</v>
          </cell>
          <cell r="AD57">
            <v>13</v>
          </cell>
          <cell r="AE57">
            <v>1913</v>
          </cell>
        </row>
        <row r="58">
          <cell r="B58">
            <v>1237501</v>
          </cell>
          <cell r="C58" t="str">
            <v>E</v>
          </cell>
          <cell r="D58">
            <v>2375</v>
          </cell>
          <cell r="E58" t="e">
            <v>#N/A</v>
          </cell>
          <cell r="F58" t="str">
            <v>HUGHES EL                E</v>
          </cell>
          <cell r="G58" t="str">
            <v>HUGHES EL                E</v>
          </cell>
          <cell r="H58">
            <v>156</v>
          </cell>
          <cell r="I58">
            <v>123</v>
          </cell>
          <cell r="J58">
            <v>133</v>
          </cell>
          <cell r="K58">
            <v>100</v>
          </cell>
          <cell r="L58">
            <v>102</v>
          </cell>
          <cell r="M58">
            <v>108</v>
          </cell>
          <cell r="N58">
            <v>141</v>
          </cell>
          <cell r="P58">
            <v>141</v>
          </cell>
          <cell r="W58">
            <v>62</v>
          </cell>
          <cell r="Z58">
            <v>62</v>
          </cell>
          <cell r="AA58">
            <v>863</v>
          </cell>
          <cell r="AB58">
            <v>925</v>
          </cell>
          <cell r="AC58">
            <v>29</v>
          </cell>
          <cell r="AD58">
            <v>0</v>
          </cell>
          <cell r="AE58">
            <v>954</v>
          </cell>
        </row>
        <row r="59">
          <cell r="B59">
            <v>1237502</v>
          </cell>
          <cell r="C59" t="str">
            <v>E</v>
          </cell>
          <cell r="D59">
            <v>2375</v>
          </cell>
          <cell r="E59" t="e">
            <v>#N/A</v>
          </cell>
          <cell r="F59" t="str">
            <v>HUGHES M/S MAGNET        E</v>
          </cell>
          <cell r="G59" t="str">
            <v>HUGHES EL                E</v>
          </cell>
          <cell r="H59">
            <v>0</v>
          </cell>
          <cell r="I59">
            <v>24</v>
          </cell>
          <cell r="J59">
            <v>24</v>
          </cell>
          <cell r="K59">
            <v>44</v>
          </cell>
          <cell r="L59">
            <v>44</v>
          </cell>
          <cell r="M59">
            <v>39</v>
          </cell>
          <cell r="N59">
            <v>0</v>
          </cell>
          <cell r="P59">
            <v>0</v>
          </cell>
          <cell r="W59">
            <v>0</v>
          </cell>
          <cell r="Z59">
            <v>0</v>
          </cell>
          <cell r="AA59">
            <v>175</v>
          </cell>
          <cell r="AB59">
            <v>175</v>
          </cell>
          <cell r="AC59">
            <v>0</v>
          </cell>
          <cell r="AD59">
            <v>0</v>
          </cell>
          <cell r="AE59">
            <v>175</v>
          </cell>
        </row>
        <row r="60">
          <cell r="B60">
            <v>1237801</v>
          </cell>
          <cell r="C60" t="str">
            <v>E</v>
          </cell>
          <cell r="D60">
            <v>2378</v>
          </cell>
          <cell r="E60" t="e">
            <v>#N/A</v>
          </cell>
          <cell r="F60" t="str">
            <v>NUEVA VISTA EL           E</v>
          </cell>
          <cell r="G60" t="str">
            <v>NUEVA VISTA EL           E</v>
          </cell>
          <cell r="H60">
            <v>169</v>
          </cell>
          <cell r="I60">
            <v>158</v>
          </cell>
          <cell r="J60">
            <v>159</v>
          </cell>
          <cell r="K60">
            <v>142</v>
          </cell>
          <cell r="L60">
            <v>127</v>
          </cell>
          <cell r="M60">
            <v>104</v>
          </cell>
          <cell r="N60">
            <v>0</v>
          </cell>
          <cell r="P60">
            <v>0</v>
          </cell>
          <cell r="W60">
            <v>20</v>
          </cell>
          <cell r="Z60">
            <v>20</v>
          </cell>
          <cell r="AA60">
            <v>859</v>
          </cell>
          <cell r="AB60">
            <v>879</v>
          </cell>
          <cell r="AC60">
            <v>60</v>
          </cell>
          <cell r="AD60">
            <v>12</v>
          </cell>
          <cell r="AE60">
            <v>951</v>
          </cell>
        </row>
        <row r="61">
          <cell r="B61">
            <v>1237802</v>
          </cell>
          <cell r="C61" t="str">
            <v>E</v>
          </cell>
          <cell r="D61">
            <v>2378</v>
          </cell>
          <cell r="E61" t="e">
            <v>#N/A</v>
          </cell>
          <cell r="F61" t="str">
            <v>NUEVA VISTA V/ARTS       E</v>
          </cell>
          <cell r="G61" t="str">
            <v>NUEVA VISTA EL           E</v>
          </cell>
          <cell r="H61">
            <v>0</v>
          </cell>
          <cell r="I61">
            <v>0</v>
          </cell>
          <cell r="J61">
            <v>0</v>
          </cell>
          <cell r="K61">
            <v>24</v>
          </cell>
          <cell r="L61">
            <v>49</v>
          </cell>
          <cell r="M61">
            <v>51</v>
          </cell>
          <cell r="N61">
            <v>0</v>
          </cell>
          <cell r="P61">
            <v>0</v>
          </cell>
          <cell r="W61">
            <v>0</v>
          </cell>
          <cell r="Z61">
            <v>0</v>
          </cell>
          <cell r="AA61">
            <v>124</v>
          </cell>
          <cell r="AB61">
            <v>124</v>
          </cell>
          <cell r="AC61">
            <v>0</v>
          </cell>
          <cell r="AD61">
            <v>0</v>
          </cell>
          <cell r="AE61">
            <v>124</v>
          </cell>
        </row>
        <row r="62">
          <cell r="B62">
            <v>1237901</v>
          </cell>
          <cell r="C62" t="str">
            <v>E</v>
          </cell>
          <cell r="D62">
            <v>2379</v>
          </cell>
          <cell r="E62" t="e">
            <v>#N/A</v>
          </cell>
          <cell r="F62" t="str">
            <v>BELLEVUE PC              E</v>
          </cell>
          <cell r="G62" t="str">
            <v>BELLEVUE PC              E</v>
          </cell>
          <cell r="H62">
            <v>71</v>
          </cell>
          <cell r="I62">
            <v>58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P62">
            <v>0</v>
          </cell>
          <cell r="W62">
            <v>0</v>
          </cell>
          <cell r="Z62">
            <v>0</v>
          </cell>
          <cell r="AA62">
            <v>129</v>
          </cell>
          <cell r="AB62">
            <v>129</v>
          </cell>
          <cell r="AC62">
            <v>0</v>
          </cell>
          <cell r="AD62">
            <v>0</v>
          </cell>
          <cell r="AE62">
            <v>129</v>
          </cell>
        </row>
        <row r="63">
          <cell r="B63">
            <v>1238101</v>
          </cell>
          <cell r="C63" t="str">
            <v>E</v>
          </cell>
          <cell r="D63">
            <v>2381</v>
          </cell>
          <cell r="E63" t="e">
            <v>#N/A</v>
          </cell>
          <cell r="F63" t="str">
            <v>MAYWOOD ES               E</v>
          </cell>
          <cell r="G63" t="str">
            <v>MAYWOOD ES               E</v>
          </cell>
          <cell r="H63">
            <v>72</v>
          </cell>
          <cell r="I63">
            <v>79</v>
          </cell>
          <cell r="J63">
            <v>82</v>
          </cell>
          <cell r="K63">
            <v>74</v>
          </cell>
          <cell r="L63">
            <v>65</v>
          </cell>
          <cell r="M63">
            <v>81</v>
          </cell>
          <cell r="N63">
            <v>0</v>
          </cell>
          <cell r="P63">
            <v>0</v>
          </cell>
          <cell r="W63">
            <v>19</v>
          </cell>
          <cell r="Z63">
            <v>19</v>
          </cell>
          <cell r="AA63">
            <v>453</v>
          </cell>
          <cell r="AB63">
            <v>472</v>
          </cell>
          <cell r="AC63">
            <v>30</v>
          </cell>
          <cell r="AD63">
            <v>0</v>
          </cell>
          <cell r="AE63">
            <v>502</v>
          </cell>
        </row>
        <row r="64">
          <cell r="B64">
            <v>1238301</v>
          </cell>
          <cell r="C64" t="str">
            <v>E</v>
          </cell>
          <cell r="D64">
            <v>2383</v>
          </cell>
          <cell r="E64" t="e">
            <v>#N/A</v>
          </cell>
          <cell r="F64" t="str">
            <v>ESPERANZA EL             E</v>
          </cell>
          <cell r="G64" t="str">
            <v>ESPERANZA EL             E</v>
          </cell>
          <cell r="H64">
            <v>150</v>
          </cell>
          <cell r="I64">
            <v>151</v>
          </cell>
          <cell r="J64">
            <v>157</v>
          </cell>
          <cell r="K64">
            <v>144</v>
          </cell>
          <cell r="L64">
            <v>125</v>
          </cell>
          <cell r="M64">
            <v>132</v>
          </cell>
          <cell r="N64">
            <v>0</v>
          </cell>
          <cell r="P64">
            <v>0</v>
          </cell>
          <cell r="W64">
            <v>19</v>
          </cell>
          <cell r="Z64">
            <v>19</v>
          </cell>
          <cell r="AA64">
            <v>859</v>
          </cell>
          <cell r="AB64">
            <v>878</v>
          </cell>
          <cell r="AC64">
            <v>60</v>
          </cell>
          <cell r="AD64">
            <v>4</v>
          </cell>
          <cell r="AE64">
            <v>942</v>
          </cell>
        </row>
        <row r="65">
          <cell r="B65">
            <v>1238401</v>
          </cell>
          <cell r="C65" t="str">
            <v>E</v>
          </cell>
          <cell r="D65">
            <v>2384</v>
          </cell>
          <cell r="E65" t="e">
            <v>#N/A</v>
          </cell>
          <cell r="F65" t="str">
            <v>POLITI, LEO EL           E</v>
          </cell>
          <cell r="G65" t="str">
            <v>POLITI, LEO EL           E</v>
          </cell>
          <cell r="H65">
            <v>122</v>
          </cell>
          <cell r="I65">
            <v>119</v>
          </cell>
          <cell r="J65">
            <v>116</v>
          </cell>
          <cell r="K65">
            <v>107</v>
          </cell>
          <cell r="L65">
            <v>127</v>
          </cell>
          <cell r="M65">
            <v>106</v>
          </cell>
          <cell r="N65">
            <v>0</v>
          </cell>
          <cell r="P65">
            <v>0</v>
          </cell>
          <cell r="W65">
            <v>32</v>
          </cell>
          <cell r="Z65">
            <v>32</v>
          </cell>
          <cell r="AA65">
            <v>697</v>
          </cell>
          <cell r="AB65">
            <v>729</v>
          </cell>
          <cell r="AC65">
            <v>57</v>
          </cell>
          <cell r="AD65">
            <v>8</v>
          </cell>
          <cell r="AE65">
            <v>794</v>
          </cell>
        </row>
        <row r="66">
          <cell r="B66">
            <v>1238501</v>
          </cell>
          <cell r="C66" t="str">
            <v>E</v>
          </cell>
          <cell r="D66">
            <v>2385</v>
          </cell>
          <cell r="E66" t="e">
            <v>#N/A</v>
          </cell>
          <cell r="F66" t="str">
            <v>GRATTS EL                E</v>
          </cell>
          <cell r="G66" t="str">
            <v>GRATTS EL                E</v>
          </cell>
          <cell r="H66">
            <v>152</v>
          </cell>
          <cell r="I66">
            <v>147</v>
          </cell>
          <cell r="J66">
            <v>139</v>
          </cell>
          <cell r="K66">
            <v>116</v>
          </cell>
          <cell r="L66">
            <v>132</v>
          </cell>
          <cell r="M66">
            <v>121</v>
          </cell>
          <cell r="N66">
            <v>0</v>
          </cell>
          <cell r="P66">
            <v>0</v>
          </cell>
          <cell r="W66">
            <v>21</v>
          </cell>
          <cell r="Z66">
            <v>21</v>
          </cell>
          <cell r="AA66">
            <v>807</v>
          </cell>
          <cell r="AB66">
            <v>828</v>
          </cell>
          <cell r="AC66">
            <v>31</v>
          </cell>
          <cell r="AD66">
            <v>16</v>
          </cell>
          <cell r="AE66">
            <v>875</v>
          </cell>
        </row>
        <row r="67">
          <cell r="B67">
            <v>1238601</v>
          </cell>
          <cell r="C67" t="str">
            <v>E</v>
          </cell>
          <cell r="D67">
            <v>2386</v>
          </cell>
          <cell r="E67" t="e">
            <v>#N/A</v>
          </cell>
          <cell r="F67" t="str">
            <v>DEL OLMO EL              E</v>
          </cell>
          <cell r="G67" t="str">
            <v>DEL OLMO EL              E</v>
          </cell>
          <cell r="H67">
            <v>178</v>
          </cell>
          <cell r="I67">
            <v>141</v>
          </cell>
          <cell r="J67">
            <v>133</v>
          </cell>
          <cell r="K67">
            <v>160</v>
          </cell>
          <cell r="L67">
            <v>180</v>
          </cell>
          <cell r="M67">
            <v>158</v>
          </cell>
          <cell r="N67">
            <v>0</v>
          </cell>
          <cell r="P67">
            <v>0</v>
          </cell>
          <cell r="W67">
            <v>11</v>
          </cell>
          <cell r="Z67">
            <v>11</v>
          </cell>
          <cell r="AA67">
            <v>950</v>
          </cell>
          <cell r="AB67">
            <v>961</v>
          </cell>
          <cell r="AC67">
            <v>90</v>
          </cell>
          <cell r="AD67">
            <v>0</v>
          </cell>
          <cell r="AE67">
            <v>1051</v>
          </cell>
        </row>
        <row r="68">
          <cell r="B68">
            <v>1239101</v>
          </cell>
          <cell r="C68" t="str">
            <v>E</v>
          </cell>
          <cell r="D68">
            <v>2391</v>
          </cell>
          <cell r="E68" t="e">
            <v>#N/A</v>
          </cell>
          <cell r="F68" t="str">
            <v>HUNTINGTON PARK EL       E</v>
          </cell>
          <cell r="G68" t="str">
            <v>HUNTINGTON PARK EL       E</v>
          </cell>
          <cell r="H68">
            <v>77</v>
          </cell>
          <cell r="I68">
            <v>97</v>
          </cell>
          <cell r="J68">
            <v>88</v>
          </cell>
          <cell r="K68">
            <v>94</v>
          </cell>
          <cell r="L68">
            <v>92</v>
          </cell>
          <cell r="M68">
            <v>55</v>
          </cell>
          <cell r="N68">
            <v>0</v>
          </cell>
          <cell r="P68">
            <v>0</v>
          </cell>
          <cell r="W68">
            <v>11</v>
          </cell>
          <cell r="Z68">
            <v>11</v>
          </cell>
          <cell r="AA68">
            <v>503</v>
          </cell>
          <cell r="AB68">
            <v>514</v>
          </cell>
          <cell r="AC68">
            <v>0</v>
          </cell>
          <cell r="AD68">
            <v>0</v>
          </cell>
          <cell r="AE68">
            <v>514</v>
          </cell>
        </row>
        <row r="69">
          <cell r="B69">
            <v>1239201</v>
          </cell>
          <cell r="C69" t="str">
            <v>E</v>
          </cell>
          <cell r="D69">
            <v>2392</v>
          </cell>
          <cell r="E69" t="e">
            <v>#N/A</v>
          </cell>
          <cell r="F69" t="str">
            <v>OLYMPIC PC               E</v>
          </cell>
          <cell r="G69" t="str">
            <v>OLYMPIC PC               E</v>
          </cell>
          <cell r="H69">
            <v>193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P69">
            <v>0</v>
          </cell>
          <cell r="W69">
            <v>10</v>
          </cell>
          <cell r="Z69">
            <v>10</v>
          </cell>
          <cell r="AA69">
            <v>193</v>
          </cell>
          <cell r="AB69">
            <v>203</v>
          </cell>
          <cell r="AC69">
            <v>88</v>
          </cell>
          <cell r="AD69">
            <v>18</v>
          </cell>
          <cell r="AE69">
            <v>309</v>
          </cell>
        </row>
        <row r="70">
          <cell r="B70">
            <v>1239301</v>
          </cell>
          <cell r="C70" t="str">
            <v>E</v>
          </cell>
          <cell r="D70">
            <v>2393</v>
          </cell>
          <cell r="E70" t="e">
            <v>#N/A</v>
          </cell>
          <cell r="F70" t="str">
            <v>LAKE ST PC               E</v>
          </cell>
          <cell r="G70" t="str">
            <v>LAKE ST PC               E</v>
          </cell>
          <cell r="H70">
            <v>149</v>
          </cell>
          <cell r="I70">
            <v>68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P70">
            <v>0</v>
          </cell>
          <cell r="W70">
            <v>6</v>
          </cell>
          <cell r="Z70">
            <v>6</v>
          </cell>
          <cell r="AA70">
            <v>217</v>
          </cell>
          <cell r="AB70">
            <v>223</v>
          </cell>
          <cell r="AC70">
            <v>30</v>
          </cell>
          <cell r="AD70">
            <v>0</v>
          </cell>
          <cell r="AE70">
            <v>253</v>
          </cell>
        </row>
        <row r="71">
          <cell r="B71">
            <v>1239701</v>
          </cell>
          <cell r="C71" t="str">
            <v>E</v>
          </cell>
          <cell r="D71">
            <v>2397</v>
          </cell>
          <cell r="E71" t="e">
            <v>#N/A</v>
          </cell>
          <cell r="F71" t="str">
            <v>BELVEDERE EL             E</v>
          </cell>
          <cell r="G71" t="str">
            <v>BELVEDERE EL             E</v>
          </cell>
          <cell r="H71">
            <v>146</v>
          </cell>
          <cell r="I71">
            <v>180</v>
          </cell>
          <cell r="J71">
            <v>180</v>
          </cell>
          <cell r="K71">
            <v>160</v>
          </cell>
          <cell r="L71">
            <v>144</v>
          </cell>
          <cell r="M71">
            <v>136</v>
          </cell>
          <cell r="N71">
            <v>0</v>
          </cell>
          <cell r="P71">
            <v>0</v>
          </cell>
          <cell r="W71">
            <v>38</v>
          </cell>
          <cell r="Z71">
            <v>38</v>
          </cell>
          <cell r="AA71">
            <v>946</v>
          </cell>
          <cell r="AB71">
            <v>984</v>
          </cell>
          <cell r="AC71">
            <v>30</v>
          </cell>
          <cell r="AD71">
            <v>11</v>
          </cell>
          <cell r="AE71">
            <v>1025</v>
          </cell>
        </row>
        <row r="72">
          <cell r="B72">
            <v>1243801</v>
          </cell>
          <cell r="C72" t="str">
            <v>E</v>
          </cell>
          <cell r="D72">
            <v>2438</v>
          </cell>
          <cell r="E72" t="e">
            <v>#N/A</v>
          </cell>
          <cell r="F72" t="str">
            <v>BERTRAND EL              E</v>
          </cell>
          <cell r="G72" t="str">
            <v>BERTRAND EL              E</v>
          </cell>
          <cell r="H72">
            <v>73</v>
          </cell>
          <cell r="I72">
            <v>68</v>
          </cell>
          <cell r="J72">
            <v>62</v>
          </cell>
          <cell r="K72">
            <v>61</v>
          </cell>
          <cell r="L72">
            <v>52</v>
          </cell>
          <cell r="M72">
            <v>61</v>
          </cell>
          <cell r="N72">
            <v>0</v>
          </cell>
          <cell r="P72">
            <v>0</v>
          </cell>
          <cell r="W72">
            <v>5</v>
          </cell>
          <cell r="Z72">
            <v>5</v>
          </cell>
          <cell r="AA72">
            <v>377</v>
          </cell>
          <cell r="AB72">
            <v>382</v>
          </cell>
          <cell r="AC72">
            <v>29</v>
          </cell>
          <cell r="AD72">
            <v>36</v>
          </cell>
          <cell r="AE72">
            <v>447</v>
          </cell>
        </row>
        <row r="73">
          <cell r="B73">
            <v>1247001</v>
          </cell>
          <cell r="C73" t="str">
            <v>E</v>
          </cell>
          <cell r="D73">
            <v>2470</v>
          </cell>
          <cell r="E73" t="e">
            <v>#N/A</v>
          </cell>
          <cell r="F73" t="str">
            <v>BLYTHE EL                E</v>
          </cell>
          <cell r="G73" t="str">
            <v>BLYTHE EL                E</v>
          </cell>
          <cell r="H73">
            <v>63</v>
          </cell>
          <cell r="I73">
            <v>60</v>
          </cell>
          <cell r="J73">
            <v>75</v>
          </cell>
          <cell r="K73">
            <v>63</v>
          </cell>
          <cell r="L73">
            <v>62</v>
          </cell>
          <cell r="M73">
            <v>55</v>
          </cell>
          <cell r="N73">
            <v>0</v>
          </cell>
          <cell r="P73">
            <v>0</v>
          </cell>
          <cell r="W73">
            <v>25</v>
          </cell>
          <cell r="Z73">
            <v>25</v>
          </cell>
          <cell r="AA73">
            <v>378</v>
          </cell>
          <cell r="AB73">
            <v>403</v>
          </cell>
          <cell r="AC73">
            <v>30</v>
          </cell>
          <cell r="AD73">
            <v>6</v>
          </cell>
          <cell r="AE73">
            <v>439</v>
          </cell>
        </row>
        <row r="74">
          <cell r="B74">
            <v>1247301</v>
          </cell>
          <cell r="C74" t="str">
            <v>E</v>
          </cell>
          <cell r="D74">
            <v>2473</v>
          </cell>
          <cell r="E74" t="e">
            <v>#N/A</v>
          </cell>
          <cell r="F74" t="str">
            <v>BONITA EL                E</v>
          </cell>
          <cell r="G74" t="str">
            <v>BONITA EL                E</v>
          </cell>
          <cell r="H74">
            <v>84</v>
          </cell>
          <cell r="I74">
            <v>74</v>
          </cell>
          <cell r="J74">
            <v>88</v>
          </cell>
          <cell r="K74">
            <v>77</v>
          </cell>
          <cell r="L74">
            <v>86</v>
          </cell>
          <cell r="M74">
            <v>119</v>
          </cell>
          <cell r="N74">
            <v>0</v>
          </cell>
          <cell r="P74">
            <v>0</v>
          </cell>
          <cell r="W74">
            <v>35</v>
          </cell>
          <cell r="Z74">
            <v>35</v>
          </cell>
          <cell r="AA74">
            <v>528</v>
          </cell>
          <cell r="AB74">
            <v>563</v>
          </cell>
          <cell r="AC74">
            <v>30</v>
          </cell>
          <cell r="AD74">
            <v>0</v>
          </cell>
          <cell r="AE74">
            <v>593</v>
          </cell>
        </row>
        <row r="75">
          <cell r="B75">
            <v>1247901</v>
          </cell>
          <cell r="C75" t="str">
            <v>E</v>
          </cell>
          <cell r="D75">
            <v>2479</v>
          </cell>
          <cell r="E75" t="e">
            <v>#N/A</v>
          </cell>
          <cell r="F75" t="str">
            <v>BRADDOCK EL              E</v>
          </cell>
          <cell r="G75" t="str">
            <v>BRADDOCK EL              E</v>
          </cell>
          <cell r="H75">
            <v>63</v>
          </cell>
          <cell r="I75">
            <v>60</v>
          </cell>
          <cell r="J75">
            <v>54</v>
          </cell>
          <cell r="K75">
            <v>50</v>
          </cell>
          <cell r="L75">
            <v>58</v>
          </cell>
          <cell r="M75">
            <v>69</v>
          </cell>
          <cell r="N75">
            <v>0</v>
          </cell>
          <cell r="P75">
            <v>0</v>
          </cell>
          <cell r="W75">
            <v>9</v>
          </cell>
          <cell r="Z75">
            <v>9</v>
          </cell>
          <cell r="AA75">
            <v>354</v>
          </cell>
          <cell r="AB75">
            <v>363</v>
          </cell>
          <cell r="AC75">
            <v>26</v>
          </cell>
          <cell r="AD75">
            <v>0</v>
          </cell>
          <cell r="AE75">
            <v>389</v>
          </cell>
        </row>
        <row r="76">
          <cell r="B76">
            <v>1247902</v>
          </cell>
          <cell r="C76" t="str">
            <v>E</v>
          </cell>
          <cell r="D76">
            <v>2479</v>
          </cell>
          <cell r="E76" t="e">
            <v>#N/A</v>
          </cell>
          <cell r="F76" t="str">
            <v>BRADDOCK G/HG/MAG        E</v>
          </cell>
          <cell r="G76" t="str">
            <v>BRADDOCK EL              E</v>
          </cell>
          <cell r="H76">
            <v>0</v>
          </cell>
          <cell r="I76">
            <v>0</v>
          </cell>
          <cell r="J76">
            <v>18</v>
          </cell>
          <cell r="K76">
            <v>21</v>
          </cell>
          <cell r="L76">
            <v>25</v>
          </cell>
          <cell r="M76">
            <v>26</v>
          </cell>
          <cell r="N76">
            <v>0</v>
          </cell>
          <cell r="P76">
            <v>0</v>
          </cell>
          <cell r="W76">
            <v>0</v>
          </cell>
          <cell r="Z76">
            <v>0</v>
          </cell>
          <cell r="AA76">
            <v>90</v>
          </cell>
          <cell r="AB76">
            <v>90</v>
          </cell>
          <cell r="AC76">
            <v>0</v>
          </cell>
          <cell r="AD76">
            <v>0</v>
          </cell>
          <cell r="AE76">
            <v>90</v>
          </cell>
        </row>
        <row r="77">
          <cell r="B77">
            <v>1248601</v>
          </cell>
          <cell r="C77" t="str">
            <v>E</v>
          </cell>
          <cell r="D77">
            <v>2486</v>
          </cell>
          <cell r="E77" t="e">
            <v>#N/A</v>
          </cell>
          <cell r="F77" t="str">
            <v>BRAINARD EL              E</v>
          </cell>
          <cell r="G77" t="str">
            <v>BRAINARD EL              E</v>
          </cell>
          <cell r="H77">
            <v>29</v>
          </cell>
          <cell r="I77">
            <v>33</v>
          </cell>
          <cell r="J77">
            <v>27</v>
          </cell>
          <cell r="K77">
            <v>40</v>
          </cell>
          <cell r="L77">
            <v>27</v>
          </cell>
          <cell r="M77">
            <v>37</v>
          </cell>
          <cell r="N77">
            <v>0</v>
          </cell>
          <cell r="P77">
            <v>0</v>
          </cell>
          <cell r="W77">
            <v>41</v>
          </cell>
          <cell r="Z77">
            <v>41</v>
          </cell>
          <cell r="AA77">
            <v>193</v>
          </cell>
          <cell r="AB77">
            <v>234</v>
          </cell>
          <cell r="AC77">
            <v>38</v>
          </cell>
          <cell r="AD77">
            <v>11</v>
          </cell>
          <cell r="AE77">
            <v>283</v>
          </cell>
        </row>
        <row r="78">
          <cell r="B78">
            <v>1249301</v>
          </cell>
          <cell r="C78" t="str">
            <v>E</v>
          </cell>
          <cell r="D78">
            <v>2493</v>
          </cell>
          <cell r="E78" t="e">
            <v>#N/A</v>
          </cell>
          <cell r="F78" t="str">
            <v>BREED EL                 E</v>
          </cell>
          <cell r="G78" t="str">
            <v>BREED EL                 E</v>
          </cell>
          <cell r="H78">
            <v>93</v>
          </cell>
          <cell r="I78">
            <v>80</v>
          </cell>
          <cell r="J78">
            <v>91</v>
          </cell>
          <cell r="K78">
            <v>86</v>
          </cell>
          <cell r="L78">
            <v>111</v>
          </cell>
          <cell r="M78">
            <v>76</v>
          </cell>
          <cell r="N78">
            <v>66</v>
          </cell>
          <cell r="P78">
            <v>66</v>
          </cell>
          <cell r="W78">
            <v>13</v>
          </cell>
          <cell r="Z78">
            <v>13</v>
          </cell>
          <cell r="AA78">
            <v>603</v>
          </cell>
          <cell r="AB78">
            <v>616</v>
          </cell>
          <cell r="AC78">
            <v>51</v>
          </cell>
          <cell r="AD78">
            <v>0</v>
          </cell>
          <cell r="AE78">
            <v>667</v>
          </cell>
        </row>
        <row r="79">
          <cell r="B79">
            <v>1250701</v>
          </cell>
          <cell r="C79" t="str">
            <v>E</v>
          </cell>
          <cell r="D79">
            <v>2507</v>
          </cell>
          <cell r="E79">
            <v>2507</v>
          </cell>
          <cell r="F79" t="str">
            <v>BRENTWOOD SCI MAG SCH    E</v>
          </cell>
          <cell r="G79" t="str">
            <v>BRENTWOOD SCI MAG SCH    E</v>
          </cell>
          <cell r="H79">
            <v>24</v>
          </cell>
          <cell r="I79">
            <v>193</v>
          </cell>
          <cell r="J79">
            <v>241</v>
          </cell>
          <cell r="K79">
            <v>260</v>
          </cell>
          <cell r="L79">
            <v>273</v>
          </cell>
          <cell r="M79">
            <v>295</v>
          </cell>
          <cell r="N79">
            <v>0</v>
          </cell>
          <cell r="P79">
            <v>0</v>
          </cell>
          <cell r="W79">
            <v>0</v>
          </cell>
          <cell r="Z79">
            <v>0</v>
          </cell>
          <cell r="AA79">
            <v>1286</v>
          </cell>
          <cell r="AB79">
            <v>1286</v>
          </cell>
          <cell r="AC79">
            <v>0</v>
          </cell>
          <cell r="AD79">
            <v>0</v>
          </cell>
          <cell r="AE79">
            <v>1286</v>
          </cell>
        </row>
        <row r="80">
          <cell r="B80">
            <v>1252101</v>
          </cell>
          <cell r="C80" t="str">
            <v>E</v>
          </cell>
          <cell r="D80">
            <v>2521</v>
          </cell>
          <cell r="E80" t="e">
            <v>#N/A</v>
          </cell>
          <cell r="F80" t="str">
            <v>BRIDGE EL                E</v>
          </cell>
          <cell r="G80" t="str">
            <v>BRIDGE EL                E</v>
          </cell>
          <cell r="H80">
            <v>64</v>
          </cell>
          <cell r="I80">
            <v>69</v>
          </cell>
          <cell r="J80">
            <v>64</v>
          </cell>
          <cell r="K80">
            <v>52</v>
          </cell>
          <cell r="L80">
            <v>64</v>
          </cell>
          <cell r="M80">
            <v>51</v>
          </cell>
          <cell r="N80">
            <v>0</v>
          </cell>
          <cell r="P80">
            <v>0</v>
          </cell>
          <cell r="W80">
            <v>31</v>
          </cell>
          <cell r="Z80">
            <v>31</v>
          </cell>
          <cell r="AA80">
            <v>364</v>
          </cell>
          <cell r="AB80">
            <v>395</v>
          </cell>
          <cell r="AC80">
            <v>0</v>
          </cell>
          <cell r="AD80">
            <v>0</v>
          </cell>
          <cell r="AE80">
            <v>395</v>
          </cell>
        </row>
        <row r="81">
          <cell r="B81">
            <v>1252701</v>
          </cell>
          <cell r="C81" t="str">
            <v>E</v>
          </cell>
          <cell r="D81">
            <v>2527</v>
          </cell>
          <cell r="E81" t="e">
            <v>#N/A</v>
          </cell>
          <cell r="F81" t="str">
            <v>BROAD AVE EL             E</v>
          </cell>
          <cell r="G81" t="str">
            <v>BROAD AVE EL             E</v>
          </cell>
          <cell r="H81">
            <v>122</v>
          </cell>
          <cell r="I81">
            <v>175</v>
          </cell>
          <cell r="J81">
            <v>123</v>
          </cell>
          <cell r="K81">
            <v>139</v>
          </cell>
          <cell r="L81">
            <v>132</v>
          </cell>
          <cell r="M81">
            <v>132</v>
          </cell>
          <cell r="N81">
            <v>0</v>
          </cell>
          <cell r="P81">
            <v>0</v>
          </cell>
          <cell r="W81">
            <v>23</v>
          </cell>
          <cell r="Z81">
            <v>23</v>
          </cell>
          <cell r="AA81">
            <v>823</v>
          </cell>
          <cell r="AB81">
            <v>846</v>
          </cell>
          <cell r="AC81">
            <v>60</v>
          </cell>
          <cell r="AD81">
            <v>0</v>
          </cell>
          <cell r="AE81">
            <v>906</v>
          </cell>
        </row>
        <row r="82">
          <cell r="B82">
            <v>1253001</v>
          </cell>
          <cell r="C82" t="str">
            <v>E</v>
          </cell>
          <cell r="D82">
            <v>2530</v>
          </cell>
          <cell r="E82" t="e">
            <v>#N/A</v>
          </cell>
          <cell r="F82" t="str">
            <v>BROADACRES EL            E</v>
          </cell>
          <cell r="G82" t="str">
            <v>BROADACRES EL            E</v>
          </cell>
          <cell r="H82">
            <v>35</v>
          </cell>
          <cell r="I82">
            <v>46</v>
          </cell>
          <cell r="J82">
            <v>50</v>
          </cell>
          <cell r="K82">
            <v>60</v>
          </cell>
          <cell r="L82">
            <v>60</v>
          </cell>
          <cell r="M82">
            <v>64</v>
          </cell>
          <cell r="N82">
            <v>0</v>
          </cell>
          <cell r="P82">
            <v>0</v>
          </cell>
          <cell r="W82">
            <v>11</v>
          </cell>
          <cell r="Z82">
            <v>11</v>
          </cell>
          <cell r="AA82">
            <v>315</v>
          </cell>
          <cell r="AB82">
            <v>326</v>
          </cell>
          <cell r="AC82">
            <v>30</v>
          </cell>
          <cell r="AD82">
            <v>8</v>
          </cell>
          <cell r="AE82">
            <v>364</v>
          </cell>
        </row>
        <row r="83">
          <cell r="B83">
            <v>1253401</v>
          </cell>
          <cell r="C83" t="str">
            <v>E</v>
          </cell>
          <cell r="D83">
            <v>2534</v>
          </cell>
          <cell r="E83" t="e">
            <v>#N/A</v>
          </cell>
          <cell r="F83" t="str">
            <v>BROADWAY EL              E</v>
          </cell>
          <cell r="G83" t="str">
            <v>BROADWAY EL              E</v>
          </cell>
          <cell r="H83">
            <v>35</v>
          </cell>
          <cell r="I83">
            <v>36</v>
          </cell>
          <cell r="J83">
            <v>37</v>
          </cell>
          <cell r="K83">
            <v>39</v>
          </cell>
          <cell r="L83">
            <v>31</v>
          </cell>
          <cell r="M83">
            <v>29</v>
          </cell>
          <cell r="N83">
            <v>36</v>
          </cell>
          <cell r="P83">
            <v>36</v>
          </cell>
          <cell r="W83">
            <v>26</v>
          </cell>
          <cell r="Z83">
            <v>26</v>
          </cell>
          <cell r="AA83">
            <v>243</v>
          </cell>
          <cell r="AB83">
            <v>269</v>
          </cell>
          <cell r="AC83">
            <v>0</v>
          </cell>
          <cell r="AD83">
            <v>0</v>
          </cell>
          <cell r="AE83">
            <v>269</v>
          </cell>
        </row>
        <row r="84">
          <cell r="B84">
            <v>1254201</v>
          </cell>
          <cell r="C84" t="str">
            <v>E</v>
          </cell>
          <cell r="D84">
            <v>2542</v>
          </cell>
          <cell r="E84" t="e">
            <v>#N/A</v>
          </cell>
          <cell r="F84" t="str">
            <v>WHITE EL                 E</v>
          </cell>
          <cell r="G84" t="str">
            <v>WHITE EL                 E</v>
          </cell>
          <cell r="H84">
            <v>0</v>
          </cell>
          <cell r="I84">
            <v>48</v>
          </cell>
          <cell r="J84">
            <v>114</v>
          </cell>
          <cell r="K84">
            <v>128</v>
          </cell>
          <cell r="L84">
            <v>106</v>
          </cell>
          <cell r="M84">
            <v>90</v>
          </cell>
          <cell r="N84">
            <v>0</v>
          </cell>
          <cell r="P84">
            <v>0</v>
          </cell>
          <cell r="W84">
            <v>0</v>
          </cell>
          <cell r="Z84">
            <v>0</v>
          </cell>
          <cell r="AA84">
            <v>486</v>
          </cell>
          <cell r="AB84">
            <v>486</v>
          </cell>
          <cell r="AC84">
            <v>0</v>
          </cell>
          <cell r="AD84">
            <v>0</v>
          </cell>
          <cell r="AE84">
            <v>486</v>
          </cell>
        </row>
        <row r="85">
          <cell r="B85">
            <v>1254301</v>
          </cell>
          <cell r="C85" t="str">
            <v>E</v>
          </cell>
          <cell r="D85">
            <v>2543</v>
          </cell>
          <cell r="E85" t="e">
            <v>#N/A</v>
          </cell>
          <cell r="F85" t="str">
            <v>LAFAYETTE PARK PC        E</v>
          </cell>
          <cell r="G85" t="str">
            <v>LAFAYETTE PARK PC        E</v>
          </cell>
          <cell r="H85">
            <v>146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Z85">
            <v>0</v>
          </cell>
          <cell r="AA85">
            <v>146</v>
          </cell>
          <cell r="AB85">
            <v>146</v>
          </cell>
          <cell r="AC85">
            <v>0</v>
          </cell>
          <cell r="AD85">
            <v>21</v>
          </cell>
          <cell r="AE85">
            <v>167</v>
          </cell>
        </row>
        <row r="86">
          <cell r="B86">
            <v>1254401</v>
          </cell>
          <cell r="C86" t="str">
            <v>E</v>
          </cell>
          <cell r="D86">
            <v>2544</v>
          </cell>
          <cell r="E86" t="e">
            <v>#N/A</v>
          </cell>
          <cell r="F86" t="str">
            <v>MACARTHUR PARK           E</v>
          </cell>
          <cell r="G86" t="str">
            <v>MACARTHUR PARK           E</v>
          </cell>
          <cell r="H86">
            <v>132</v>
          </cell>
          <cell r="I86">
            <v>59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P86">
            <v>0</v>
          </cell>
          <cell r="W86">
            <v>0</v>
          </cell>
          <cell r="Z86">
            <v>0</v>
          </cell>
          <cell r="AA86">
            <v>191</v>
          </cell>
          <cell r="AB86">
            <v>191</v>
          </cell>
          <cell r="AC86">
            <v>47</v>
          </cell>
          <cell r="AD86">
            <v>9</v>
          </cell>
          <cell r="AE86">
            <v>247</v>
          </cell>
        </row>
        <row r="87">
          <cell r="B87">
            <v>1254801</v>
          </cell>
          <cell r="C87" t="str">
            <v>E</v>
          </cell>
          <cell r="D87">
            <v>2548</v>
          </cell>
          <cell r="E87" t="e">
            <v>#N/A</v>
          </cell>
          <cell r="F87" t="str">
            <v>BROCKTON EL              E</v>
          </cell>
          <cell r="G87" t="str">
            <v>BROCKTON EL              E</v>
          </cell>
          <cell r="H87">
            <v>47</v>
          </cell>
          <cell r="I87">
            <v>42</v>
          </cell>
          <cell r="J87">
            <v>45</v>
          </cell>
          <cell r="K87">
            <v>36</v>
          </cell>
          <cell r="L87">
            <v>45</v>
          </cell>
          <cell r="M87">
            <v>53</v>
          </cell>
          <cell r="N87">
            <v>0</v>
          </cell>
          <cell r="P87">
            <v>0</v>
          </cell>
          <cell r="W87">
            <v>18</v>
          </cell>
          <cell r="Z87">
            <v>18</v>
          </cell>
          <cell r="AA87">
            <v>268</v>
          </cell>
          <cell r="AB87">
            <v>286</v>
          </cell>
          <cell r="AC87">
            <v>20</v>
          </cell>
          <cell r="AD87">
            <v>10</v>
          </cell>
          <cell r="AE87">
            <v>316</v>
          </cell>
        </row>
        <row r="88">
          <cell r="B88">
            <v>1256201</v>
          </cell>
          <cell r="C88" t="str">
            <v>E</v>
          </cell>
          <cell r="D88">
            <v>2562</v>
          </cell>
          <cell r="E88" t="e">
            <v>#N/A</v>
          </cell>
          <cell r="F88" t="str">
            <v>BROOKLYN EL              E</v>
          </cell>
          <cell r="G88" t="str">
            <v>BROOKLYN EL              E</v>
          </cell>
          <cell r="H88">
            <v>62</v>
          </cell>
          <cell r="I88">
            <v>69</v>
          </cell>
          <cell r="J88">
            <v>73</v>
          </cell>
          <cell r="K88">
            <v>64</v>
          </cell>
          <cell r="L88">
            <v>84</v>
          </cell>
          <cell r="M88">
            <v>80</v>
          </cell>
          <cell r="N88">
            <v>74</v>
          </cell>
          <cell r="P88">
            <v>74</v>
          </cell>
          <cell r="W88">
            <v>19</v>
          </cell>
          <cell r="Z88">
            <v>19</v>
          </cell>
          <cell r="AA88">
            <v>506</v>
          </cell>
          <cell r="AB88">
            <v>525</v>
          </cell>
          <cell r="AC88">
            <v>29</v>
          </cell>
          <cell r="AD88">
            <v>0</v>
          </cell>
          <cell r="AE88">
            <v>554</v>
          </cell>
        </row>
        <row r="89">
          <cell r="B89">
            <v>1258901</v>
          </cell>
          <cell r="C89" t="str">
            <v>E</v>
          </cell>
          <cell r="D89">
            <v>2589</v>
          </cell>
          <cell r="E89" t="e">
            <v>#N/A</v>
          </cell>
          <cell r="F89" t="str">
            <v>BRYSON EL                E</v>
          </cell>
          <cell r="G89" t="str">
            <v>BRYSON EL                E</v>
          </cell>
          <cell r="H89">
            <v>188</v>
          </cell>
          <cell r="I89">
            <v>162</v>
          </cell>
          <cell r="J89">
            <v>156</v>
          </cell>
          <cell r="K89">
            <v>153</v>
          </cell>
          <cell r="L89">
            <v>130</v>
          </cell>
          <cell r="M89">
            <v>137</v>
          </cell>
          <cell r="N89">
            <v>0</v>
          </cell>
          <cell r="P89">
            <v>0</v>
          </cell>
          <cell r="W89">
            <v>39</v>
          </cell>
          <cell r="Z89">
            <v>39</v>
          </cell>
          <cell r="AA89">
            <v>926</v>
          </cell>
          <cell r="AB89">
            <v>965</v>
          </cell>
          <cell r="AC89">
            <v>62</v>
          </cell>
          <cell r="AD89">
            <v>0</v>
          </cell>
          <cell r="AE89">
            <v>1027</v>
          </cell>
        </row>
        <row r="90">
          <cell r="B90">
            <v>1258902</v>
          </cell>
          <cell r="C90" t="str">
            <v>E</v>
          </cell>
          <cell r="D90">
            <v>2589</v>
          </cell>
          <cell r="E90" t="e">
            <v>#N/A</v>
          </cell>
          <cell r="F90" t="str">
            <v>BRYSON M/S/T MAG CTR     E</v>
          </cell>
          <cell r="G90" t="str">
            <v>BRYSON EL                E</v>
          </cell>
          <cell r="H90">
            <v>0</v>
          </cell>
          <cell r="I90">
            <v>24</v>
          </cell>
          <cell r="J90">
            <v>23</v>
          </cell>
          <cell r="K90">
            <v>23</v>
          </cell>
          <cell r="L90">
            <v>31</v>
          </cell>
          <cell r="M90">
            <v>59</v>
          </cell>
          <cell r="N90">
            <v>0</v>
          </cell>
          <cell r="P90">
            <v>0</v>
          </cell>
          <cell r="W90">
            <v>0</v>
          </cell>
          <cell r="Z90">
            <v>0</v>
          </cell>
          <cell r="AA90">
            <v>160</v>
          </cell>
          <cell r="AB90">
            <v>160</v>
          </cell>
          <cell r="AC90">
            <v>0</v>
          </cell>
          <cell r="AD90">
            <v>0</v>
          </cell>
          <cell r="AE90">
            <v>160</v>
          </cell>
        </row>
        <row r="91">
          <cell r="B91">
            <v>1260301</v>
          </cell>
          <cell r="C91" t="str">
            <v>E</v>
          </cell>
          <cell r="D91">
            <v>2603</v>
          </cell>
          <cell r="E91" t="e">
            <v>#N/A</v>
          </cell>
          <cell r="F91" t="str">
            <v>BUCHANAN EL YRS          E</v>
          </cell>
          <cell r="G91" t="str">
            <v>BUCHANAN EL YRS          E</v>
          </cell>
          <cell r="H91">
            <v>68</v>
          </cell>
          <cell r="I91">
            <v>64</v>
          </cell>
          <cell r="J91">
            <v>63</v>
          </cell>
          <cell r="K91">
            <v>46</v>
          </cell>
          <cell r="L91">
            <v>56</v>
          </cell>
          <cell r="M91">
            <v>62</v>
          </cell>
          <cell r="N91">
            <v>0</v>
          </cell>
          <cell r="P91">
            <v>0</v>
          </cell>
          <cell r="W91">
            <v>5</v>
          </cell>
          <cell r="Z91">
            <v>5</v>
          </cell>
          <cell r="AA91">
            <v>359</v>
          </cell>
          <cell r="AB91">
            <v>364</v>
          </cell>
          <cell r="AC91">
            <v>51</v>
          </cell>
          <cell r="AD91">
            <v>0</v>
          </cell>
          <cell r="AE91">
            <v>415</v>
          </cell>
        </row>
        <row r="92">
          <cell r="B92">
            <v>1260302</v>
          </cell>
          <cell r="C92" t="str">
            <v>E</v>
          </cell>
          <cell r="D92">
            <v>2603</v>
          </cell>
          <cell r="E92" t="e">
            <v>#N/A</v>
          </cell>
          <cell r="F92" t="str">
            <v>BUCHANAN M/S TECH        E</v>
          </cell>
          <cell r="G92" t="str">
            <v>BUCHANAN EL YRS          E</v>
          </cell>
          <cell r="H92">
            <v>23</v>
          </cell>
          <cell r="I92">
            <v>23</v>
          </cell>
          <cell r="J92">
            <v>24</v>
          </cell>
          <cell r="K92">
            <v>22</v>
          </cell>
          <cell r="L92">
            <v>31</v>
          </cell>
          <cell r="M92">
            <v>31</v>
          </cell>
          <cell r="N92">
            <v>0</v>
          </cell>
          <cell r="P92">
            <v>0</v>
          </cell>
          <cell r="W92">
            <v>0</v>
          </cell>
          <cell r="Z92">
            <v>0</v>
          </cell>
          <cell r="AA92">
            <v>154</v>
          </cell>
          <cell r="AB92">
            <v>154</v>
          </cell>
          <cell r="AC92">
            <v>0</v>
          </cell>
          <cell r="AD92">
            <v>0</v>
          </cell>
          <cell r="AE92">
            <v>154</v>
          </cell>
        </row>
        <row r="93">
          <cell r="B93">
            <v>1261601</v>
          </cell>
          <cell r="C93" t="str">
            <v>E</v>
          </cell>
          <cell r="D93">
            <v>2616</v>
          </cell>
          <cell r="E93" t="e">
            <v>#N/A</v>
          </cell>
          <cell r="F93" t="str">
            <v>BUDLONG EL               E</v>
          </cell>
          <cell r="G93" t="str">
            <v>BUDLONG EL               E</v>
          </cell>
          <cell r="H93">
            <v>157</v>
          </cell>
          <cell r="I93">
            <v>162</v>
          </cell>
          <cell r="J93">
            <v>162</v>
          </cell>
          <cell r="K93">
            <v>184</v>
          </cell>
          <cell r="L93">
            <v>165</v>
          </cell>
          <cell r="M93">
            <v>181</v>
          </cell>
          <cell r="N93">
            <v>0</v>
          </cell>
          <cell r="P93">
            <v>0</v>
          </cell>
          <cell r="W93">
            <v>24</v>
          </cell>
          <cell r="Z93">
            <v>24</v>
          </cell>
          <cell r="AA93">
            <v>1011</v>
          </cell>
          <cell r="AB93">
            <v>1035</v>
          </cell>
          <cell r="AC93">
            <v>0</v>
          </cell>
          <cell r="AD93">
            <v>0</v>
          </cell>
          <cell r="AE93">
            <v>1035</v>
          </cell>
        </row>
        <row r="94">
          <cell r="B94">
            <v>1261901</v>
          </cell>
          <cell r="C94" t="str">
            <v>E</v>
          </cell>
          <cell r="D94">
            <v>2619</v>
          </cell>
          <cell r="E94" t="e">
            <v>#N/A</v>
          </cell>
          <cell r="F94" t="str">
            <v>WILSHIRE PARK EL         E</v>
          </cell>
          <cell r="G94" t="str">
            <v>WILSHIRE PARK EL         E</v>
          </cell>
          <cell r="H94">
            <v>75</v>
          </cell>
          <cell r="I94">
            <v>82</v>
          </cell>
          <cell r="J94">
            <v>79</v>
          </cell>
          <cell r="K94">
            <v>78</v>
          </cell>
          <cell r="L94">
            <v>84</v>
          </cell>
          <cell r="M94">
            <v>71</v>
          </cell>
          <cell r="N94">
            <v>0</v>
          </cell>
          <cell r="P94">
            <v>0</v>
          </cell>
          <cell r="W94">
            <v>7</v>
          </cell>
          <cell r="Z94">
            <v>7</v>
          </cell>
          <cell r="AA94">
            <v>469</v>
          </cell>
          <cell r="AB94">
            <v>476</v>
          </cell>
          <cell r="AC94">
            <v>0</v>
          </cell>
          <cell r="AD94">
            <v>0</v>
          </cell>
          <cell r="AE94">
            <v>476</v>
          </cell>
        </row>
        <row r="95">
          <cell r="B95">
            <v>1263001</v>
          </cell>
          <cell r="C95" t="str">
            <v>E</v>
          </cell>
          <cell r="D95">
            <v>2630</v>
          </cell>
          <cell r="E95" t="e">
            <v>#N/A</v>
          </cell>
          <cell r="F95" t="str">
            <v>BURBANK EL               E</v>
          </cell>
          <cell r="G95" t="str">
            <v>BURBANK EL               E</v>
          </cell>
          <cell r="H95">
            <v>62</v>
          </cell>
          <cell r="I95">
            <v>74</v>
          </cell>
          <cell r="J95">
            <v>58</v>
          </cell>
          <cell r="K95">
            <v>72</v>
          </cell>
          <cell r="L95">
            <v>55</v>
          </cell>
          <cell r="M95">
            <v>54</v>
          </cell>
          <cell r="N95">
            <v>0</v>
          </cell>
          <cell r="P95">
            <v>0</v>
          </cell>
          <cell r="W95">
            <v>7</v>
          </cell>
          <cell r="Z95">
            <v>7</v>
          </cell>
          <cell r="AA95">
            <v>375</v>
          </cell>
          <cell r="AB95">
            <v>382</v>
          </cell>
          <cell r="AC95">
            <v>0</v>
          </cell>
          <cell r="AD95">
            <v>13</v>
          </cell>
          <cell r="AE95">
            <v>395</v>
          </cell>
        </row>
        <row r="96">
          <cell r="B96">
            <v>1264401</v>
          </cell>
          <cell r="C96" t="str">
            <v>E</v>
          </cell>
          <cell r="D96">
            <v>2644</v>
          </cell>
          <cell r="E96" t="e">
            <v>#N/A</v>
          </cell>
          <cell r="F96" t="str">
            <v>SATURN EL                E</v>
          </cell>
          <cell r="G96" t="str">
            <v>SATURN EL                E</v>
          </cell>
          <cell r="H96">
            <v>98</v>
          </cell>
          <cell r="I96">
            <v>79</v>
          </cell>
          <cell r="J96">
            <v>93</v>
          </cell>
          <cell r="K96">
            <v>73</v>
          </cell>
          <cell r="L96">
            <v>73</v>
          </cell>
          <cell r="M96">
            <v>86</v>
          </cell>
          <cell r="N96">
            <v>0</v>
          </cell>
          <cell r="P96">
            <v>0</v>
          </cell>
          <cell r="W96">
            <v>19</v>
          </cell>
          <cell r="Z96">
            <v>19</v>
          </cell>
          <cell r="AA96">
            <v>502</v>
          </cell>
          <cell r="AB96">
            <v>521</v>
          </cell>
          <cell r="AC96">
            <v>48</v>
          </cell>
          <cell r="AD96">
            <v>0</v>
          </cell>
          <cell r="AE96">
            <v>569</v>
          </cell>
        </row>
        <row r="97">
          <cell r="B97">
            <v>1265801</v>
          </cell>
          <cell r="C97" t="str">
            <v>E</v>
          </cell>
          <cell r="D97">
            <v>2658</v>
          </cell>
          <cell r="E97" t="e">
            <v>#N/A</v>
          </cell>
          <cell r="F97" t="str">
            <v>BURTON EL                E</v>
          </cell>
          <cell r="G97" t="str">
            <v>BURTON EL                E</v>
          </cell>
          <cell r="H97">
            <v>102</v>
          </cell>
          <cell r="I97">
            <v>111</v>
          </cell>
          <cell r="J97">
            <v>90</v>
          </cell>
          <cell r="K97">
            <v>105</v>
          </cell>
          <cell r="L97">
            <v>91</v>
          </cell>
          <cell r="M97">
            <v>70</v>
          </cell>
          <cell r="N97">
            <v>0</v>
          </cell>
          <cell r="P97">
            <v>0</v>
          </cell>
          <cell r="W97">
            <v>40</v>
          </cell>
          <cell r="Z97">
            <v>40</v>
          </cell>
          <cell r="AA97">
            <v>569</v>
          </cell>
          <cell r="AB97">
            <v>609</v>
          </cell>
          <cell r="AC97">
            <v>58</v>
          </cell>
          <cell r="AD97">
            <v>35</v>
          </cell>
          <cell r="AE97">
            <v>702</v>
          </cell>
        </row>
        <row r="98">
          <cell r="B98">
            <v>1267101</v>
          </cell>
          <cell r="C98" t="str">
            <v>E</v>
          </cell>
          <cell r="D98">
            <v>2671</v>
          </cell>
          <cell r="E98" t="e">
            <v>#N/A</v>
          </cell>
          <cell r="F98" t="str">
            <v>BUSHNELL EL              E</v>
          </cell>
          <cell r="G98" t="str">
            <v>BUSHNELL EL              E</v>
          </cell>
          <cell r="H98">
            <v>69</v>
          </cell>
          <cell r="I98">
            <v>62</v>
          </cell>
          <cell r="J98">
            <v>65</v>
          </cell>
          <cell r="K98">
            <v>69</v>
          </cell>
          <cell r="L98">
            <v>72</v>
          </cell>
          <cell r="M98">
            <v>62</v>
          </cell>
          <cell r="N98">
            <v>0</v>
          </cell>
          <cell r="P98">
            <v>0</v>
          </cell>
          <cell r="W98">
            <v>13</v>
          </cell>
          <cell r="Z98">
            <v>13</v>
          </cell>
          <cell r="AA98">
            <v>399</v>
          </cell>
          <cell r="AB98">
            <v>412</v>
          </cell>
          <cell r="AC98">
            <v>26</v>
          </cell>
          <cell r="AD98">
            <v>0</v>
          </cell>
          <cell r="AE98">
            <v>438</v>
          </cell>
        </row>
        <row r="99">
          <cell r="B99">
            <v>1268001</v>
          </cell>
          <cell r="C99" t="str">
            <v>T</v>
          </cell>
          <cell r="D99">
            <v>2680</v>
          </cell>
          <cell r="E99" t="e">
            <v>#N/A</v>
          </cell>
          <cell r="F99" t="str">
            <v>CDS ELEMENTARY           D</v>
          </cell>
          <cell r="G99" t="str">
            <v>CDS ELEMENTARY           D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  <cell r="M99">
            <v>1</v>
          </cell>
          <cell r="N99">
            <v>5</v>
          </cell>
          <cell r="P99">
            <v>5</v>
          </cell>
          <cell r="W99">
            <v>0</v>
          </cell>
          <cell r="Z99">
            <v>0</v>
          </cell>
          <cell r="AA99">
            <v>8</v>
          </cell>
          <cell r="AB99">
            <v>8</v>
          </cell>
          <cell r="AC99">
            <v>0</v>
          </cell>
          <cell r="AD99">
            <v>0</v>
          </cell>
          <cell r="AE99">
            <v>8</v>
          </cell>
        </row>
        <row r="100">
          <cell r="B100">
            <v>1268501</v>
          </cell>
          <cell r="C100" t="str">
            <v>E</v>
          </cell>
          <cell r="D100">
            <v>2685</v>
          </cell>
          <cell r="E100" t="e">
            <v>#N/A</v>
          </cell>
          <cell r="F100" t="str">
            <v>CABRILLO EL              E</v>
          </cell>
          <cell r="G100" t="str">
            <v>CABRILLO EL              E</v>
          </cell>
          <cell r="H100">
            <v>72</v>
          </cell>
          <cell r="I100">
            <v>74</v>
          </cell>
          <cell r="J100">
            <v>74</v>
          </cell>
          <cell r="K100">
            <v>62</v>
          </cell>
          <cell r="L100">
            <v>81</v>
          </cell>
          <cell r="M100">
            <v>63</v>
          </cell>
          <cell r="N100">
            <v>0</v>
          </cell>
          <cell r="P100">
            <v>0</v>
          </cell>
          <cell r="W100">
            <v>25</v>
          </cell>
          <cell r="Z100">
            <v>25</v>
          </cell>
          <cell r="AA100">
            <v>426</v>
          </cell>
          <cell r="AB100">
            <v>451</v>
          </cell>
          <cell r="AC100">
            <v>0</v>
          </cell>
          <cell r="AD100">
            <v>0</v>
          </cell>
          <cell r="AE100">
            <v>451</v>
          </cell>
        </row>
        <row r="101">
          <cell r="B101">
            <v>1269901</v>
          </cell>
          <cell r="C101" t="str">
            <v>E</v>
          </cell>
          <cell r="D101">
            <v>2699</v>
          </cell>
          <cell r="E101" t="e">
            <v>#N/A</v>
          </cell>
          <cell r="F101" t="str">
            <v>CAHUENGA EL              E</v>
          </cell>
          <cell r="G101" t="str">
            <v>CAHUENGA EL              E</v>
          </cell>
          <cell r="H101">
            <v>154</v>
          </cell>
          <cell r="I101">
            <v>190</v>
          </cell>
          <cell r="J101">
            <v>149</v>
          </cell>
          <cell r="K101">
            <v>146</v>
          </cell>
          <cell r="L101">
            <v>170</v>
          </cell>
          <cell r="M101">
            <v>157</v>
          </cell>
          <cell r="N101">
            <v>0</v>
          </cell>
          <cell r="P101">
            <v>0</v>
          </cell>
          <cell r="W101">
            <v>41</v>
          </cell>
          <cell r="Z101">
            <v>41</v>
          </cell>
          <cell r="AA101">
            <v>966</v>
          </cell>
          <cell r="AB101">
            <v>1007</v>
          </cell>
          <cell r="AC101">
            <v>0</v>
          </cell>
          <cell r="AD101">
            <v>0</v>
          </cell>
          <cell r="AE101">
            <v>1007</v>
          </cell>
        </row>
        <row r="102">
          <cell r="B102">
            <v>1270101</v>
          </cell>
          <cell r="C102" t="str">
            <v>E</v>
          </cell>
          <cell r="D102">
            <v>2701</v>
          </cell>
          <cell r="E102" t="e">
            <v>#N/A</v>
          </cell>
          <cell r="F102" t="str">
            <v>KIM EL                   E</v>
          </cell>
          <cell r="G102" t="str">
            <v>KIM EL                   E</v>
          </cell>
          <cell r="H102">
            <v>78</v>
          </cell>
          <cell r="I102">
            <v>122</v>
          </cell>
          <cell r="J102">
            <v>105</v>
          </cell>
          <cell r="K102">
            <v>121</v>
          </cell>
          <cell r="L102">
            <v>83</v>
          </cell>
          <cell r="M102">
            <v>106</v>
          </cell>
          <cell r="N102">
            <v>0</v>
          </cell>
          <cell r="P102">
            <v>0</v>
          </cell>
          <cell r="W102">
            <v>7</v>
          </cell>
          <cell r="Z102">
            <v>7</v>
          </cell>
          <cell r="AA102">
            <v>615</v>
          </cell>
          <cell r="AB102">
            <v>622</v>
          </cell>
          <cell r="AC102">
            <v>0</v>
          </cell>
          <cell r="AD102">
            <v>13</v>
          </cell>
          <cell r="AE102">
            <v>635</v>
          </cell>
        </row>
        <row r="103">
          <cell r="B103">
            <v>1270401</v>
          </cell>
          <cell r="C103" t="str">
            <v>E</v>
          </cell>
          <cell r="D103">
            <v>2704</v>
          </cell>
          <cell r="E103" t="e">
            <v>#N/A</v>
          </cell>
          <cell r="F103" t="str">
            <v>CALABASH EL              E</v>
          </cell>
          <cell r="G103" t="str">
            <v>CALABASH EL              E</v>
          </cell>
          <cell r="H103">
            <v>59</v>
          </cell>
          <cell r="I103">
            <v>67</v>
          </cell>
          <cell r="J103">
            <v>37</v>
          </cell>
          <cell r="K103">
            <v>58</v>
          </cell>
          <cell r="L103">
            <v>51</v>
          </cell>
          <cell r="M103">
            <v>48</v>
          </cell>
          <cell r="N103">
            <v>0</v>
          </cell>
          <cell r="P103">
            <v>0</v>
          </cell>
          <cell r="W103">
            <v>9</v>
          </cell>
          <cell r="Z103">
            <v>9</v>
          </cell>
          <cell r="AA103">
            <v>320</v>
          </cell>
          <cell r="AB103">
            <v>329</v>
          </cell>
          <cell r="AC103">
            <v>0</v>
          </cell>
          <cell r="AD103">
            <v>0</v>
          </cell>
          <cell r="AE103">
            <v>329</v>
          </cell>
        </row>
        <row r="104">
          <cell r="B104">
            <v>1270601</v>
          </cell>
          <cell r="C104" t="str">
            <v>E</v>
          </cell>
          <cell r="D104">
            <v>2706</v>
          </cell>
          <cell r="E104" t="e">
            <v>#N/A</v>
          </cell>
          <cell r="F104" t="str">
            <v>CALAHAN EL               E</v>
          </cell>
          <cell r="G104" t="str">
            <v>CALAHAN EL               E</v>
          </cell>
          <cell r="H104">
            <v>83</v>
          </cell>
          <cell r="I104">
            <v>88</v>
          </cell>
          <cell r="J104">
            <v>92</v>
          </cell>
          <cell r="K104">
            <v>83</v>
          </cell>
          <cell r="L104">
            <v>90</v>
          </cell>
          <cell r="M104">
            <v>99</v>
          </cell>
          <cell r="N104">
            <v>0</v>
          </cell>
          <cell r="P104">
            <v>0</v>
          </cell>
          <cell r="W104">
            <v>7</v>
          </cell>
          <cell r="Z104">
            <v>7</v>
          </cell>
          <cell r="AA104">
            <v>535</v>
          </cell>
          <cell r="AB104">
            <v>542</v>
          </cell>
          <cell r="AC104">
            <v>0</v>
          </cell>
          <cell r="AD104">
            <v>30</v>
          </cell>
          <cell r="AE104">
            <v>572</v>
          </cell>
        </row>
        <row r="105">
          <cell r="B105">
            <v>1271201</v>
          </cell>
          <cell r="C105" t="str">
            <v>E</v>
          </cell>
          <cell r="D105">
            <v>2712</v>
          </cell>
          <cell r="E105" t="e">
            <v>#N/A</v>
          </cell>
          <cell r="F105" t="str">
            <v>CALVERT EL               E</v>
          </cell>
          <cell r="G105" t="str">
            <v>CALVERT EL               E</v>
          </cell>
          <cell r="H105">
            <v>57</v>
          </cell>
          <cell r="I105">
            <v>73</v>
          </cell>
          <cell r="J105">
            <v>63</v>
          </cell>
          <cell r="K105">
            <v>68</v>
          </cell>
          <cell r="L105">
            <v>65</v>
          </cell>
          <cell r="M105">
            <v>54</v>
          </cell>
          <cell r="N105">
            <v>0</v>
          </cell>
          <cell r="P105">
            <v>0</v>
          </cell>
          <cell r="W105">
            <v>37</v>
          </cell>
          <cell r="Z105">
            <v>37</v>
          </cell>
          <cell r="AA105">
            <v>380</v>
          </cell>
          <cell r="AB105">
            <v>417</v>
          </cell>
          <cell r="AC105">
            <v>0</v>
          </cell>
          <cell r="AD105">
            <v>0</v>
          </cell>
          <cell r="AE105">
            <v>417</v>
          </cell>
        </row>
        <row r="106">
          <cell r="B106">
            <v>1272601</v>
          </cell>
          <cell r="C106" t="str">
            <v>E</v>
          </cell>
          <cell r="D106">
            <v>2726</v>
          </cell>
          <cell r="E106" t="e">
            <v>#N/A</v>
          </cell>
          <cell r="F106" t="str">
            <v>CAMELLIA EL              E</v>
          </cell>
          <cell r="G106" t="str">
            <v>CAMELLIA EL              E</v>
          </cell>
          <cell r="H106">
            <v>172</v>
          </cell>
          <cell r="I106">
            <v>175</v>
          </cell>
          <cell r="J106">
            <v>175</v>
          </cell>
          <cell r="K106">
            <v>155</v>
          </cell>
          <cell r="L106">
            <v>146</v>
          </cell>
          <cell r="M106">
            <v>178</v>
          </cell>
          <cell r="N106">
            <v>0</v>
          </cell>
          <cell r="P106">
            <v>0</v>
          </cell>
          <cell r="W106">
            <v>18</v>
          </cell>
          <cell r="Z106">
            <v>18</v>
          </cell>
          <cell r="AA106">
            <v>1001</v>
          </cell>
          <cell r="AB106">
            <v>1019</v>
          </cell>
          <cell r="AC106">
            <v>59</v>
          </cell>
          <cell r="AD106">
            <v>11</v>
          </cell>
          <cell r="AE106">
            <v>1089</v>
          </cell>
        </row>
        <row r="107">
          <cell r="B107">
            <v>1274001</v>
          </cell>
          <cell r="C107" t="str">
            <v>E</v>
          </cell>
          <cell r="D107">
            <v>2740</v>
          </cell>
          <cell r="E107" t="e">
            <v>#N/A</v>
          </cell>
          <cell r="F107" t="str">
            <v>CANFIELD EL              E</v>
          </cell>
          <cell r="G107" t="str">
            <v>CANFIELD EL              E</v>
          </cell>
          <cell r="H107">
            <v>80</v>
          </cell>
          <cell r="I107">
            <v>74</v>
          </cell>
          <cell r="J107">
            <v>64</v>
          </cell>
          <cell r="K107">
            <v>43</v>
          </cell>
          <cell r="L107">
            <v>50</v>
          </cell>
          <cell r="M107">
            <v>62</v>
          </cell>
          <cell r="N107">
            <v>0</v>
          </cell>
          <cell r="P107">
            <v>0</v>
          </cell>
          <cell r="W107">
            <v>15</v>
          </cell>
          <cell r="Z107">
            <v>15</v>
          </cell>
          <cell r="AA107">
            <v>373</v>
          </cell>
          <cell r="AB107">
            <v>388</v>
          </cell>
          <cell r="AC107">
            <v>28</v>
          </cell>
          <cell r="AD107">
            <v>15</v>
          </cell>
          <cell r="AE107">
            <v>431</v>
          </cell>
        </row>
        <row r="108">
          <cell r="B108">
            <v>1274101</v>
          </cell>
          <cell r="C108" t="str">
            <v>E</v>
          </cell>
          <cell r="D108">
            <v>2741</v>
          </cell>
          <cell r="E108">
            <v>2741</v>
          </cell>
          <cell r="F108" t="str">
            <v>COMMUNITY MAG CH EL      E</v>
          </cell>
          <cell r="G108" t="str">
            <v>COMMUNITY MAG CH EL      E</v>
          </cell>
          <cell r="H108">
            <v>64</v>
          </cell>
          <cell r="I108">
            <v>79</v>
          </cell>
          <cell r="J108">
            <v>72</v>
          </cell>
          <cell r="K108">
            <v>70</v>
          </cell>
          <cell r="L108">
            <v>90</v>
          </cell>
          <cell r="M108">
            <v>91</v>
          </cell>
          <cell r="N108">
            <v>0</v>
          </cell>
          <cell r="P108">
            <v>0</v>
          </cell>
          <cell r="W108">
            <v>0</v>
          </cell>
          <cell r="Z108">
            <v>0</v>
          </cell>
          <cell r="AA108">
            <v>466</v>
          </cell>
          <cell r="AB108">
            <v>466</v>
          </cell>
          <cell r="AC108">
            <v>0</v>
          </cell>
          <cell r="AD108">
            <v>0</v>
          </cell>
          <cell r="AE108">
            <v>466</v>
          </cell>
        </row>
        <row r="109">
          <cell r="B109">
            <v>1275301</v>
          </cell>
          <cell r="C109" t="str">
            <v>E</v>
          </cell>
          <cell r="D109">
            <v>2753</v>
          </cell>
          <cell r="E109" t="e">
            <v>#N/A</v>
          </cell>
          <cell r="F109" t="str">
            <v>CANOGA PARK EL           E</v>
          </cell>
          <cell r="G109" t="str">
            <v>CANOGA PARK EL           E</v>
          </cell>
          <cell r="H109">
            <v>153</v>
          </cell>
          <cell r="I109">
            <v>138</v>
          </cell>
          <cell r="J109">
            <v>142</v>
          </cell>
          <cell r="K109">
            <v>142</v>
          </cell>
          <cell r="L109">
            <v>141</v>
          </cell>
          <cell r="M109">
            <v>96</v>
          </cell>
          <cell r="N109">
            <v>0</v>
          </cell>
          <cell r="P109">
            <v>0</v>
          </cell>
          <cell r="W109">
            <v>33</v>
          </cell>
          <cell r="Z109">
            <v>33</v>
          </cell>
          <cell r="AA109">
            <v>812</v>
          </cell>
          <cell r="AB109">
            <v>845</v>
          </cell>
          <cell r="AC109">
            <v>60</v>
          </cell>
          <cell r="AD109">
            <v>0</v>
          </cell>
          <cell r="AE109">
            <v>905</v>
          </cell>
        </row>
        <row r="110">
          <cell r="B110">
            <v>1276701</v>
          </cell>
          <cell r="C110" t="str">
            <v>E</v>
          </cell>
          <cell r="D110">
            <v>2767</v>
          </cell>
          <cell r="E110" t="e">
            <v>#N/A</v>
          </cell>
          <cell r="F110" t="str">
            <v>CANTARA EL               E</v>
          </cell>
          <cell r="G110" t="str">
            <v>CANTARA EL               E</v>
          </cell>
          <cell r="H110">
            <v>103</v>
          </cell>
          <cell r="I110">
            <v>103</v>
          </cell>
          <cell r="J110">
            <v>93</v>
          </cell>
          <cell r="K110">
            <v>102</v>
          </cell>
          <cell r="L110">
            <v>110</v>
          </cell>
          <cell r="M110">
            <v>83</v>
          </cell>
          <cell r="N110">
            <v>0</v>
          </cell>
          <cell r="P110">
            <v>0</v>
          </cell>
          <cell r="W110">
            <v>17</v>
          </cell>
          <cell r="Z110">
            <v>17</v>
          </cell>
          <cell r="AA110">
            <v>594</v>
          </cell>
          <cell r="AB110">
            <v>611</v>
          </cell>
          <cell r="AC110">
            <v>62</v>
          </cell>
          <cell r="AD110">
            <v>19</v>
          </cell>
          <cell r="AE110">
            <v>692</v>
          </cell>
        </row>
        <row r="111">
          <cell r="B111">
            <v>1278101</v>
          </cell>
          <cell r="C111" t="str">
            <v>E</v>
          </cell>
          <cell r="D111">
            <v>2781</v>
          </cell>
          <cell r="E111" t="e">
            <v>#N/A</v>
          </cell>
          <cell r="F111" t="str">
            <v>CANTERBURY EL            E</v>
          </cell>
          <cell r="G111" t="str">
            <v>CANTERBURY EL            E</v>
          </cell>
          <cell r="H111">
            <v>162</v>
          </cell>
          <cell r="I111">
            <v>133</v>
          </cell>
          <cell r="J111">
            <v>137</v>
          </cell>
          <cell r="K111">
            <v>125</v>
          </cell>
          <cell r="L111">
            <v>138</v>
          </cell>
          <cell r="M111">
            <v>120</v>
          </cell>
          <cell r="N111">
            <v>0</v>
          </cell>
          <cell r="P111">
            <v>0</v>
          </cell>
          <cell r="W111">
            <v>17</v>
          </cell>
          <cell r="Z111">
            <v>17</v>
          </cell>
          <cell r="AA111">
            <v>815</v>
          </cell>
          <cell r="AB111">
            <v>832</v>
          </cell>
          <cell r="AC111">
            <v>60</v>
          </cell>
          <cell r="AD111">
            <v>5</v>
          </cell>
          <cell r="AE111">
            <v>897</v>
          </cell>
        </row>
        <row r="112">
          <cell r="B112">
            <v>1278102</v>
          </cell>
          <cell r="C112" t="str">
            <v>E</v>
          </cell>
          <cell r="D112">
            <v>2781</v>
          </cell>
          <cell r="E112" t="e">
            <v>#N/A</v>
          </cell>
          <cell r="F112" t="str">
            <v>CANTERBURY GFTD MAG CTR  E</v>
          </cell>
          <cell r="G112" t="str">
            <v>CANTERBURY EL            E</v>
          </cell>
          <cell r="H112">
            <v>0</v>
          </cell>
          <cell r="I112">
            <v>48</v>
          </cell>
          <cell r="J112">
            <v>48</v>
          </cell>
          <cell r="K112">
            <v>46</v>
          </cell>
          <cell r="L112">
            <v>62</v>
          </cell>
          <cell r="M112">
            <v>62</v>
          </cell>
          <cell r="N112">
            <v>0</v>
          </cell>
          <cell r="P112">
            <v>0</v>
          </cell>
          <cell r="W112">
            <v>0</v>
          </cell>
          <cell r="Z112">
            <v>0</v>
          </cell>
          <cell r="AA112">
            <v>266</v>
          </cell>
          <cell r="AB112">
            <v>266</v>
          </cell>
          <cell r="AC112">
            <v>0</v>
          </cell>
          <cell r="AD112">
            <v>0</v>
          </cell>
          <cell r="AE112">
            <v>266</v>
          </cell>
        </row>
        <row r="113">
          <cell r="B113">
            <v>1279501</v>
          </cell>
          <cell r="C113" t="str">
            <v>E</v>
          </cell>
          <cell r="D113">
            <v>2795</v>
          </cell>
          <cell r="E113" t="e">
            <v>#N/A</v>
          </cell>
          <cell r="F113" t="str">
            <v>CANYON EL                E</v>
          </cell>
          <cell r="G113" t="str">
            <v>CANYON EL                E</v>
          </cell>
          <cell r="H113">
            <v>68</v>
          </cell>
          <cell r="I113">
            <v>71</v>
          </cell>
          <cell r="J113">
            <v>65</v>
          </cell>
          <cell r="K113">
            <v>64</v>
          </cell>
          <cell r="L113">
            <v>63</v>
          </cell>
          <cell r="M113">
            <v>60</v>
          </cell>
          <cell r="N113">
            <v>0</v>
          </cell>
          <cell r="P113">
            <v>0</v>
          </cell>
          <cell r="W113">
            <v>0</v>
          </cell>
          <cell r="Z113">
            <v>0</v>
          </cell>
          <cell r="AA113">
            <v>391</v>
          </cell>
          <cell r="AB113">
            <v>391</v>
          </cell>
          <cell r="AC113">
            <v>0</v>
          </cell>
          <cell r="AD113">
            <v>0</v>
          </cell>
          <cell r="AE113">
            <v>391</v>
          </cell>
        </row>
        <row r="114">
          <cell r="B114">
            <v>1280201</v>
          </cell>
          <cell r="C114" t="str">
            <v>E</v>
          </cell>
          <cell r="D114">
            <v>2802</v>
          </cell>
          <cell r="E114" t="e">
            <v>#N/A</v>
          </cell>
          <cell r="F114" t="str">
            <v>CAPISTRANO EL            E</v>
          </cell>
          <cell r="G114" t="str">
            <v>CAPISTRANO EL            E</v>
          </cell>
          <cell r="H114">
            <v>47</v>
          </cell>
          <cell r="I114">
            <v>60</v>
          </cell>
          <cell r="J114">
            <v>49</v>
          </cell>
          <cell r="K114">
            <v>43</v>
          </cell>
          <cell r="L114">
            <v>60</v>
          </cell>
          <cell r="M114">
            <v>74</v>
          </cell>
          <cell r="N114">
            <v>0</v>
          </cell>
          <cell r="P114">
            <v>0</v>
          </cell>
          <cell r="W114">
            <v>36</v>
          </cell>
          <cell r="Z114">
            <v>36</v>
          </cell>
          <cell r="AA114">
            <v>333</v>
          </cell>
          <cell r="AB114">
            <v>369</v>
          </cell>
          <cell r="AC114">
            <v>0</v>
          </cell>
          <cell r="AD114">
            <v>0</v>
          </cell>
          <cell r="AE114">
            <v>369</v>
          </cell>
        </row>
        <row r="115">
          <cell r="B115">
            <v>1281501</v>
          </cell>
          <cell r="C115" t="str">
            <v>SPAN</v>
          </cell>
          <cell r="D115">
            <v>2815</v>
          </cell>
          <cell r="E115" t="e">
            <v>#N/A</v>
          </cell>
          <cell r="F115" t="str">
            <v>CAROLDALE LRN COMM</v>
          </cell>
          <cell r="G115" t="str">
            <v>CAROLDALE LRN COMM</v>
          </cell>
          <cell r="H115">
            <v>112</v>
          </cell>
          <cell r="I115">
            <v>98</v>
          </cell>
          <cell r="J115">
            <v>111</v>
          </cell>
          <cell r="K115">
            <v>103</v>
          </cell>
          <cell r="L115">
            <v>93</v>
          </cell>
          <cell r="M115">
            <v>116</v>
          </cell>
          <cell r="N115">
            <v>0</v>
          </cell>
          <cell r="O115">
            <v>95</v>
          </cell>
          <cell r="P115">
            <v>95</v>
          </cell>
          <cell r="Q115">
            <v>97</v>
          </cell>
          <cell r="R115">
            <v>88</v>
          </cell>
          <cell r="W115">
            <v>24</v>
          </cell>
          <cell r="Z115">
            <v>24</v>
          </cell>
          <cell r="AA115">
            <v>913</v>
          </cell>
          <cell r="AB115">
            <v>937</v>
          </cell>
          <cell r="AC115">
            <v>30</v>
          </cell>
          <cell r="AD115">
            <v>0</v>
          </cell>
          <cell r="AE115">
            <v>967</v>
          </cell>
        </row>
        <row r="116">
          <cell r="B116">
            <v>1282201</v>
          </cell>
          <cell r="C116" t="str">
            <v>E</v>
          </cell>
          <cell r="D116">
            <v>2822</v>
          </cell>
          <cell r="E116" t="e">
            <v>#N/A</v>
          </cell>
          <cell r="F116" t="str">
            <v>CARPENTER EL             E</v>
          </cell>
          <cell r="G116" t="str">
            <v>CARPENTER EL             E</v>
          </cell>
          <cell r="H116">
            <v>143</v>
          </cell>
          <cell r="I116">
            <v>167</v>
          </cell>
          <cell r="J116">
            <v>144</v>
          </cell>
          <cell r="K116">
            <v>127</v>
          </cell>
          <cell r="L116">
            <v>131</v>
          </cell>
          <cell r="M116">
            <v>118</v>
          </cell>
          <cell r="N116">
            <v>0</v>
          </cell>
          <cell r="P116">
            <v>0</v>
          </cell>
          <cell r="W116">
            <v>16</v>
          </cell>
          <cell r="Z116">
            <v>16</v>
          </cell>
          <cell r="AA116">
            <v>830</v>
          </cell>
          <cell r="AB116">
            <v>846</v>
          </cell>
          <cell r="AC116">
            <v>0</v>
          </cell>
          <cell r="AD116">
            <v>0</v>
          </cell>
          <cell r="AE116">
            <v>846</v>
          </cell>
        </row>
        <row r="117">
          <cell r="B117">
            <v>1283601</v>
          </cell>
          <cell r="C117" t="str">
            <v>E</v>
          </cell>
          <cell r="D117">
            <v>2836</v>
          </cell>
          <cell r="E117" t="e">
            <v>#N/A</v>
          </cell>
          <cell r="F117" t="str">
            <v>CARSON EL                E</v>
          </cell>
          <cell r="G117" t="str">
            <v>CARSON EL                E</v>
          </cell>
          <cell r="H117">
            <v>112</v>
          </cell>
          <cell r="I117">
            <v>113</v>
          </cell>
          <cell r="J117">
            <v>106</v>
          </cell>
          <cell r="K117">
            <v>116</v>
          </cell>
          <cell r="L117">
            <v>104</v>
          </cell>
          <cell r="M117">
            <v>117</v>
          </cell>
          <cell r="N117">
            <v>0</v>
          </cell>
          <cell r="P117">
            <v>0</v>
          </cell>
          <cell r="W117">
            <v>25</v>
          </cell>
          <cell r="Z117">
            <v>25</v>
          </cell>
          <cell r="AA117">
            <v>668</v>
          </cell>
          <cell r="AB117">
            <v>693</v>
          </cell>
          <cell r="AC117">
            <v>60</v>
          </cell>
          <cell r="AD117">
            <v>0</v>
          </cell>
          <cell r="AE117">
            <v>753</v>
          </cell>
        </row>
        <row r="118">
          <cell r="B118">
            <v>1284901</v>
          </cell>
          <cell r="C118" t="str">
            <v>E</v>
          </cell>
          <cell r="D118">
            <v>2849</v>
          </cell>
          <cell r="E118" t="e">
            <v>#N/A</v>
          </cell>
          <cell r="F118" t="str">
            <v>CARTHAY CENTER EL        E</v>
          </cell>
          <cell r="G118" t="str">
            <v>CARTHAY CENTER EL        E</v>
          </cell>
          <cell r="H118">
            <v>64</v>
          </cell>
          <cell r="I118">
            <v>56</v>
          </cell>
          <cell r="J118">
            <v>59</v>
          </cell>
          <cell r="K118">
            <v>76</v>
          </cell>
          <cell r="L118">
            <v>71</v>
          </cell>
          <cell r="M118">
            <v>61</v>
          </cell>
          <cell r="N118">
            <v>0</v>
          </cell>
          <cell r="P118">
            <v>0</v>
          </cell>
          <cell r="W118">
            <v>17</v>
          </cell>
          <cell r="Z118">
            <v>17</v>
          </cell>
          <cell r="AA118">
            <v>387</v>
          </cell>
          <cell r="AB118">
            <v>404</v>
          </cell>
          <cell r="AC118">
            <v>30</v>
          </cell>
          <cell r="AD118">
            <v>0</v>
          </cell>
          <cell r="AE118">
            <v>434</v>
          </cell>
        </row>
        <row r="119">
          <cell r="B119">
            <v>1286301</v>
          </cell>
          <cell r="C119" t="str">
            <v>E</v>
          </cell>
          <cell r="D119">
            <v>2863</v>
          </cell>
          <cell r="E119" t="e">
            <v>#N/A</v>
          </cell>
          <cell r="F119" t="str">
            <v>CASTELAR EL              E</v>
          </cell>
          <cell r="G119" t="str">
            <v>CASTELAR EL              E</v>
          </cell>
          <cell r="H119">
            <v>97</v>
          </cell>
          <cell r="I119">
            <v>137</v>
          </cell>
          <cell r="J119">
            <v>99</v>
          </cell>
          <cell r="K119">
            <v>117</v>
          </cell>
          <cell r="L119">
            <v>101</v>
          </cell>
          <cell r="M119">
            <v>120</v>
          </cell>
          <cell r="N119">
            <v>0</v>
          </cell>
          <cell r="P119">
            <v>0</v>
          </cell>
          <cell r="W119">
            <v>11</v>
          </cell>
          <cell r="Z119">
            <v>11</v>
          </cell>
          <cell r="AA119">
            <v>671</v>
          </cell>
          <cell r="AB119">
            <v>682</v>
          </cell>
          <cell r="AC119">
            <v>28</v>
          </cell>
          <cell r="AD119">
            <v>0</v>
          </cell>
          <cell r="AE119">
            <v>710</v>
          </cell>
        </row>
        <row r="120">
          <cell r="B120">
            <v>1287701</v>
          </cell>
          <cell r="C120" t="str">
            <v>E</v>
          </cell>
          <cell r="D120">
            <v>2877</v>
          </cell>
          <cell r="E120" t="e">
            <v>#N/A</v>
          </cell>
          <cell r="F120" t="str">
            <v>CASTLE HTS EL            E</v>
          </cell>
          <cell r="G120" t="str">
            <v>CASTLE HTS EL            E</v>
          </cell>
          <cell r="H120">
            <v>104</v>
          </cell>
          <cell r="I120">
            <v>100</v>
          </cell>
          <cell r="J120">
            <v>97</v>
          </cell>
          <cell r="K120">
            <v>84</v>
          </cell>
          <cell r="L120">
            <v>91</v>
          </cell>
          <cell r="M120">
            <v>90</v>
          </cell>
          <cell r="N120">
            <v>0</v>
          </cell>
          <cell r="P120">
            <v>0</v>
          </cell>
          <cell r="W120">
            <v>15</v>
          </cell>
          <cell r="Z120">
            <v>15</v>
          </cell>
          <cell r="AA120">
            <v>566</v>
          </cell>
          <cell r="AB120">
            <v>581</v>
          </cell>
          <cell r="AC120">
            <v>0</v>
          </cell>
          <cell r="AD120">
            <v>3</v>
          </cell>
          <cell r="AE120">
            <v>584</v>
          </cell>
        </row>
        <row r="121">
          <cell r="B121">
            <v>1288101</v>
          </cell>
          <cell r="C121" t="str">
            <v>E</v>
          </cell>
          <cell r="D121">
            <v>2881</v>
          </cell>
          <cell r="E121" t="e">
            <v>#N/A</v>
          </cell>
          <cell r="F121" t="str">
            <v>CASTLEBAY LANE EL        E</v>
          </cell>
          <cell r="G121" t="str">
            <v>CASTLEBAY LANE EL        E</v>
          </cell>
          <cell r="H121">
            <v>124</v>
          </cell>
          <cell r="I121">
            <v>149</v>
          </cell>
          <cell r="J121">
            <v>141</v>
          </cell>
          <cell r="K121">
            <v>155</v>
          </cell>
          <cell r="L121">
            <v>144</v>
          </cell>
          <cell r="M121">
            <v>130</v>
          </cell>
          <cell r="N121">
            <v>0</v>
          </cell>
          <cell r="P121">
            <v>0</v>
          </cell>
          <cell r="W121">
            <v>0</v>
          </cell>
          <cell r="Z121">
            <v>0</v>
          </cell>
          <cell r="AA121">
            <v>843</v>
          </cell>
          <cell r="AB121">
            <v>843</v>
          </cell>
          <cell r="AC121">
            <v>0</v>
          </cell>
          <cell r="AD121">
            <v>0</v>
          </cell>
          <cell r="AE121">
            <v>843</v>
          </cell>
        </row>
        <row r="122">
          <cell r="B122">
            <v>1289001</v>
          </cell>
          <cell r="C122" t="str">
            <v>E</v>
          </cell>
          <cell r="D122">
            <v>2890</v>
          </cell>
          <cell r="E122" t="e">
            <v>#N/A</v>
          </cell>
          <cell r="F122" t="str">
            <v>CATSKILL EL              E</v>
          </cell>
          <cell r="G122" t="str">
            <v>CATSKILL EL              E</v>
          </cell>
          <cell r="H122">
            <v>106</v>
          </cell>
          <cell r="I122">
            <v>127</v>
          </cell>
          <cell r="J122">
            <v>90</v>
          </cell>
          <cell r="K122">
            <v>127</v>
          </cell>
          <cell r="L122">
            <v>121</v>
          </cell>
          <cell r="M122">
            <v>111</v>
          </cell>
          <cell r="N122">
            <v>0</v>
          </cell>
          <cell r="P122">
            <v>0</v>
          </cell>
          <cell r="W122">
            <v>8</v>
          </cell>
          <cell r="Z122">
            <v>8</v>
          </cell>
          <cell r="AA122">
            <v>682</v>
          </cell>
          <cell r="AB122">
            <v>690</v>
          </cell>
          <cell r="AC122">
            <v>67</v>
          </cell>
          <cell r="AD122">
            <v>23</v>
          </cell>
          <cell r="AE122">
            <v>780</v>
          </cell>
        </row>
        <row r="123">
          <cell r="B123">
            <v>1294501</v>
          </cell>
          <cell r="C123" t="str">
            <v>E</v>
          </cell>
          <cell r="D123">
            <v>2945</v>
          </cell>
          <cell r="E123" t="e">
            <v>#N/A</v>
          </cell>
          <cell r="F123" t="str">
            <v>CENTURY PARK EL          E</v>
          </cell>
          <cell r="G123" t="str">
            <v>CENTURY PARK EL          E</v>
          </cell>
          <cell r="H123">
            <v>67</v>
          </cell>
          <cell r="I123">
            <v>72</v>
          </cell>
          <cell r="J123">
            <v>68</v>
          </cell>
          <cell r="K123">
            <v>61</v>
          </cell>
          <cell r="L123">
            <v>74</v>
          </cell>
          <cell r="M123">
            <v>63</v>
          </cell>
          <cell r="N123">
            <v>0</v>
          </cell>
          <cell r="P123">
            <v>0</v>
          </cell>
          <cell r="W123">
            <v>57</v>
          </cell>
          <cell r="Z123">
            <v>57</v>
          </cell>
          <cell r="AA123">
            <v>405</v>
          </cell>
          <cell r="AB123">
            <v>462</v>
          </cell>
          <cell r="AC123">
            <v>28</v>
          </cell>
          <cell r="AD123">
            <v>8</v>
          </cell>
          <cell r="AE123">
            <v>498</v>
          </cell>
        </row>
        <row r="124">
          <cell r="B124">
            <v>1295901</v>
          </cell>
          <cell r="C124" t="str">
            <v>E</v>
          </cell>
          <cell r="D124">
            <v>2959</v>
          </cell>
          <cell r="E124" t="e">
            <v>#N/A</v>
          </cell>
          <cell r="F124" t="str">
            <v>CHANDLER EL              E</v>
          </cell>
          <cell r="G124" t="str">
            <v>CHANDLER EL              E</v>
          </cell>
          <cell r="H124">
            <v>85</v>
          </cell>
          <cell r="I124">
            <v>87</v>
          </cell>
          <cell r="J124">
            <v>86</v>
          </cell>
          <cell r="K124">
            <v>64</v>
          </cell>
          <cell r="L124">
            <v>88</v>
          </cell>
          <cell r="M124">
            <v>59</v>
          </cell>
          <cell r="N124">
            <v>0</v>
          </cell>
          <cell r="P124">
            <v>0</v>
          </cell>
          <cell r="W124">
            <v>21</v>
          </cell>
          <cell r="Z124">
            <v>21</v>
          </cell>
          <cell r="AA124">
            <v>469</v>
          </cell>
          <cell r="AB124">
            <v>490</v>
          </cell>
          <cell r="AC124">
            <v>31</v>
          </cell>
          <cell r="AD124">
            <v>22</v>
          </cell>
          <cell r="AE124">
            <v>543</v>
          </cell>
        </row>
        <row r="125">
          <cell r="B125">
            <v>1298601</v>
          </cell>
          <cell r="C125" t="str">
            <v>E</v>
          </cell>
          <cell r="D125">
            <v>2986</v>
          </cell>
          <cell r="E125" t="e">
            <v>#N/A</v>
          </cell>
          <cell r="F125" t="str">
            <v>CHAPMAN EL               E</v>
          </cell>
          <cell r="G125" t="str">
            <v>CHAPMAN EL               E</v>
          </cell>
          <cell r="H125">
            <v>60</v>
          </cell>
          <cell r="I125">
            <v>64</v>
          </cell>
          <cell r="J125">
            <v>72</v>
          </cell>
          <cell r="K125">
            <v>48</v>
          </cell>
          <cell r="L125">
            <v>60</v>
          </cell>
          <cell r="M125">
            <v>68</v>
          </cell>
          <cell r="N125">
            <v>0</v>
          </cell>
          <cell r="P125">
            <v>0</v>
          </cell>
          <cell r="W125">
            <v>23</v>
          </cell>
          <cell r="Z125">
            <v>23</v>
          </cell>
          <cell r="AA125">
            <v>372</v>
          </cell>
          <cell r="AB125">
            <v>395</v>
          </cell>
          <cell r="AC125">
            <v>30</v>
          </cell>
          <cell r="AD125">
            <v>0</v>
          </cell>
          <cell r="AE125">
            <v>425</v>
          </cell>
        </row>
        <row r="126">
          <cell r="B126">
            <v>1300201</v>
          </cell>
          <cell r="C126" t="str">
            <v>E</v>
          </cell>
          <cell r="D126">
            <v>3002</v>
          </cell>
          <cell r="E126" t="e">
            <v>#N/A</v>
          </cell>
          <cell r="F126" t="str">
            <v>CHARNOCK EL              E</v>
          </cell>
          <cell r="G126" t="str">
            <v>CHARNOCK EL              E</v>
          </cell>
          <cell r="H126">
            <v>54</v>
          </cell>
          <cell r="I126">
            <v>56</v>
          </cell>
          <cell r="J126">
            <v>67</v>
          </cell>
          <cell r="K126">
            <v>51</v>
          </cell>
          <cell r="L126">
            <v>50</v>
          </cell>
          <cell r="M126">
            <v>68</v>
          </cell>
          <cell r="N126">
            <v>0</v>
          </cell>
          <cell r="P126">
            <v>0</v>
          </cell>
          <cell r="W126">
            <v>27</v>
          </cell>
          <cell r="Z126">
            <v>27</v>
          </cell>
          <cell r="AA126">
            <v>346</v>
          </cell>
          <cell r="AB126">
            <v>373</v>
          </cell>
          <cell r="AC126">
            <v>29</v>
          </cell>
          <cell r="AD126">
            <v>9</v>
          </cell>
          <cell r="AE126">
            <v>411</v>
          </cell>
        </row>
        <row r="127">
          <cell r="B127">
            <v>1301401</v>
          </cell>
          <cell r="C127" t="str">
            <v>E</v>
          </cell>
          <cell r="D127">
            <v>3014</v>
          </cell>
          <cell r="E127" t="e">
            <v>#N/A</v>
          </cell>
          <cell r="F127" t="str">
            <v>CHASE EL                 E</v>
          </cell>
          <cell r="G127" t="str">
            <v>CHASE EL                 E</v>
          </cell>
          <cell r="H127">
            <v>116</v>
          </cell>
          <cell r="I127">
            <v>140</v>
          </cell>
          <cell r="J127">
            <v>126</v>
          </cell>
          <cell r="K127">
            <v>129</v>
          </cell>
          <cell r="L127">
            <v>125</v>
          </cell>
          <cell r="M127">
            <v>101</v>
          </cell>
          <cell r="N127">
            <v>0</v>
          </cell>
          <cell r="P127">
            <v>0</v>
          </cell>
          <cell r="W127">
            <v>37</v>
          </cell>
          <cell r="Z127">
            <v>37</v>
          </cell>
          <cell r="AA127">
            <v>737</v>
          </cell>
          <cell r="AB127">
            <v>774</v>
          </cell>
          <cell r="AC127">
            <v>31</v>
          </cell>
          <cell r="AD127">
            <v>0</v>
          </cell>
          <cell r="AE127">
            <v>805</v>
          </cell>
        </row>
        <row r="128">
          <cell r="B128">
            <v>1302701</v>
          </cell>
          <cell r="C128" t="str">
            <v>E</v>
          </cell>
          <cell r="D128">
            <v>3027</v>
          </cell>
          <cell r="E128" t="e">
            <v>#N/A</v>
          </cell>
          <cell r="F128" t="str">
            <v>CHATSWORTH PARK EL       E</v>
          </cell>
          <cell r="G128" t="str">
            <v>CHATSWORTH PARK EL       E</v>
          </cell>
          <cell r="H128">
            <v>64</v>
          </cell>
          <cell r="I128">
            <v>68</v>
          </cell>
          <cell r="J128">
            <v>47</v>
          </cell>
          <cell r="K128">
            <v>74</v>
          </cell>
          <cell r="L128">
            <v>62</v>
          </cell>
          <cell r="M128">
            <v>65</v>
          </cell>
          <cell r="N128">
            <v>0</v>
          </cell>
          <cell r="P128">
            <v>0</v>
          </cell>
          <cell r="W128">
            <v>9</v>
          </cell>
          <cell r="Z128">
            <v>9</v>
          </cell>
          <cell r="AA128">
            <v>380</v>
          </cell>
          <cell r="AB128">
            <v>389</v>
          </cell>
          <cell r="AC128">
            <v>0</v>
          </cell>
          <cell r="AD128">
            <v>0</v>
          </cell>
          <cell r="AE128">
            <v>389</v>
          </cell>
        </row>
        <row r="129">
          <cell r="B129">
            <v>1304101</v>
          </cell>
          <cell r="C129" t="str">
            <v>E</v>
          </cell>
          <cell r="D129">
            <v>3041</v>
          </cell>
          <cell r="E129" t="e">
            <v>#N/A</v>
          </cell>
          <cell r="F129" t="str">
            <v>CHEREMOYA EL             E</v>
          </cell>
          <cell r="G129" t="str">
            <v>CHEREMOYA EL             E</v>
          </cell>
          <cell r="H129">
            <v>41</v>
          </cell>
          <cell r="I129">
            <v>27</v>
          </cell>
          <cell r="J129">
            <v>54</v>
          </cell>
          <cell r="K129">
            <v>53</v>
          </cell>
          <cell r="L129">
            <v>46</v>
          </cell>
          <cell r="M129">
            <v>41</v>
          </cell>
          <cell r="N129">
            <v>23</v>
          </cell>
          <cell r="P129">
            <v>23</v>
          </cell>
          <cell r="W129">
            <v>0</v>
          </cell>
          <cell r="Z129">
            <v>0</v>
          </cell>
          <cell r="AA129">
            <v>285</v>
          </cell>
          <cell r="AB129">
            <v>285</v>
          </cell>
          <cell r="AC129">
            <v>0</v>
          </cell>
          <cell r="AD129">
            <v>6</v>
          </cell>
          <cell r="AE129">
            <v>291</v>
          </cell>
        </row>
        <row r="130">
          <cell r="B130">
            <v>1306801</v>
          </cell>
          <cell r="C130" t="str">
            <v>E</v>
          </cell>
          <cell r="D130">
            <v>3068</v>
          </cell>
          <cell r="E130" t="e">
            <v>#N/A</v>
          </cell>
          <cell r="F130" t="str">
            <v>CIENEGA EL               E</v>
          </cell>
          <cell r="G130" t="str">
            <v>CIENEGA EL               E</v>
          </cell>
          <cell r="H130">
            <v>120</v>
          </cell>
          <cell r="I130">
            <v>108</v>
          </cell>
          <cell r="J130">
            <v>114</v>
          </cell>
          <cell r="K130">
            <v>115</v>
          </cell>
          <cell r="L130">
            <v>119</v>
          </cell>
          <cell r="M130">
            <v>104</v>
          </cell>
          <cell r="N130">
            <v>0</v>
          </cell>
          <cell r="P130">
            <v>0</v>
          </cell>
          <cell r="W130">
            <v>28</v>
          </cell>
          <cell r="Z130">
            <v>28</v>
          </cell>
          <cell r="AA130">
            <v>680</v>
          </cell>
          <cell r="AB130">
            <v>708</v>
          </cell>
          <cell r="AC130">
            <v>24</v>
          </cell>
          <cell r="AD130">
            <v>2</v>
          </cell>
          <cell r="AE130">
            <v>734</v>
          </cell>
        </row>
        <row r="131">
          <cell r="B131">
            <v>1308201</v>
          </cell>
          <cell r="C131" t="str">
            <v>E</v>
          </cell>
          <cell r="D131">
            <v>3082</v>
          </cell>
          <cell r="E131" t="e">
            <v>#N/A</v>
          </cell>
          <cell r="F131" t="str">
            <v>CIMARRON EL              E</v>
          </cell>
          <cell r="G131" t="str">
            <v>CIMARRON EL              E</v>
          </cell>
          <cell r="H131">
            <v>49</v>
          </cell>
          <cell r="I131">
            <v>57</v>
          </cell>
          <cell r="J131">
            <v>55</v>
          </cell>
          <cell r="K131">
            <v>62</v>
          </cell>
          <cell r="L131">
            <v>55</v>
          </cell>
          <cell r="M131">
            <v>43</v>
          </cell>
          <cell r="N131">
            <v>0</v>
          </cell>
          <cell r="P131">
            <v>0</v>
          </cell>
          <cell r="W131">
            <v>30</v>
          </cell>
          <cell r="Z131">
            <v>30</v>
          </cell>
          <cell r="AA131">
            <v>321</v>
          </cell>
          <cell r="AB131">
            <v>351</v>
          </cell>
          <cell r="AC131">
            <v>29</v>
          </cell>
          <cell r="AD131">
            <v>0</v>
          </cell>
          <cell r="AE131">
            <v>380</v>
          </cell>
        </row>
        <row r="132">
          <cell r="B132">
            <v>1309601</v>
          </cell>
          <cell r="C132" t="str">
            <v>E</v>
          </cell>
          <cell r="D132">
            <v>3096</v>
          </cell>
          <cell r="E132" t="e">
            <v>#N/A</v>
          </cell>
          <cell r="F132" t="str">
            <v>CITY TERRACE EL          E</v>
          </cell>
          <cell r="G132" t="str">
            <v>CITY TERRACE EL          E</v>
          </cell>
          <cell r="H132">
            <v>73</v>
          </cell>
          <cell r="I132">
            <v>82</v>
          </cell>
          <cell r="J132">
            <v>77</v>
          </cell>
          <cell r="K132">
            <v>69</v>
          </cell>
          <cell r="L132">
            <v>53</v>
          </cell>
          <cell r="M132">
            <v>62</v>
          </cell>
          <cell r="N132">
            <v>0</v>
          </cell>
          <cell r="P132">
            <v>0</v>
          </cell>
          <cell r="W132">
            <v>20</v>
          </cell>
          <cell r="Z132">
            <v>20</v>
          </cell>
          <cell r="AA132">
            <v>416</v>
          </cell>
          <cell r="AB132">
            <v>436</v>
          </cell>
          <cell r="AC132">
            <v>30</v>
          </cell>
          <cell r="AD132">
            <v>0</v>
          </cell>
          <cell r="AE132">
            <v>466</v>
          </cell>
        </row>
        <row r="133">
          <cell r="B133">
            <v>1311001</v>
          </cell>
          <cell r="C133" t="str">
            <v>E</v>
          </cell>
          <cell r="D133">
            <v>3110</v>
          </cell>
          <cell r="E133" t="e">
            <v>#N/A</v>
          </cell>
          <cell r="F133" t="str">
            <v>CLIFFORD EL              E</v>
          </cell>
          <cell r="G133" t="str">
            <v>CLIFFORD EL              E</v>
          </cell>
          <cell r="H133">
            <v>35</v>
          </cell>
          <cell r="I133">
            <v>32</v>
          </cell>
          <cell r="J133">
            <v>26</v>
          </cell>
          <cell r="K133">
            <v>24</v>
          </cell>
          <cell r="L133">
            <v>26</v>
          </cell>
          <cell r="M133">
            <v>28</v>
          </cell>
          <cell r="N133">
            <v>0</v>
          </cell>
          <cell r="P133">
            <v>0</v>
          </cell>
          <cell r="W133">
            <v>0</v>
          </cell>
          <cell r="Z133">
            <v>0</v>
          </cell>
          <cell r="AA133">
            <v>171</v>
          </cell>
          <cell r="AB133">
            <v>171</v>
          </cell>
          <cell r="AC133">
            <v>23</v>
          </cell>
          <cell r="AD133">
            <v>0</v>
          </cell>
          <cell r="AE133">
            <v>194</v>
          </cell>
        </row>
        <row r="134">
          <cell r="B134">
            <v>1312301</v>
          </cell>
          <cell r="C134" t="str">
            <v>E</v>
          </cell>
          <cell r="D134">
            <v>3123</v>
          </cell>
          <cell r="E134" t="e">
            <v>#N/A</v>
          </cell>
          <cell r="F134" t="str">
            <v>CLOVER EL                E</v>
          </cell>
          <cell r="G134" t="str">
            <v>CLOVER EL                E</v>
          </cell>
          <cell r="H134">
            <v>104</v>
          </cell>
          <cell r="I134">
            <v>146</v>
          </cell>
          <cell r="J134">
            <v>82</v>
          </cell>
          <cell r="K134">
            <v>69</v>
          </cell>
          <cell r="L134">
            <v>98</v>
          </cell>
          <cell r="M134">
            <v>64</v>
          </cell>
          <cell r="N134">
            <v>0</v>
          </cell>
          <cell r="P134">
            <v>0</v>
          </cell>
          <cell r="W134">
            <v>0</v>
          </cell>
          <cell r="Z134">
            <v>0</v>
          </cell>
          <cell r="AA134">
            <v>563</v>
          </cell>
          <cell r="AB134">
            <v>563</v>
          </cell>
          <cell r="AC134">
            <v>30</v>
          </cell>
          <cell r="AD134">
            <v>7</v>
          </cell>
          <cell r="AE134">
            <v>600</v>
          </cell>
        </row>
        <row r="135">
          <cell r="B135">
            <v>1313701</v>
          </cell>
          <cell r="C135" t="str">
            <v>E</v>
          </cell>
          <cell r="D135">
            <v>3137</v>
          </cell>
          <cell r="E135" t="e">
            <v>#N/A</v>
          </cell>
          <cell r="F135" t="str">
            <v>COHASSET EL              E</v>
          </cell>
          <cell r="G135" t="str">
            <v>COHASSET EL              E</v>
          </cell>
          <cell r="H135">
            <v>94</v>
          </cell>
          <cell r="I135">
            <v>101</v>
          </cell>
          <cell r="J135">
            <v>122</v>
          </cell>
          <cell r="K135">
            <v>107</v>
          </cell>
          <cell r="L135">
            <v>87</v>
          </cell>
          <cell r="M135">
            <v>110</v>
          </cell>
          <cell r="N135">
            <v>0</v>
          </cell>
          <cell r="P135">
            <v>0</v>
          </cell>
          <cell r="W135">
            <v>57</v>
          </cell>
          <cell r="Z135">
            <v>57</v>
          </cell>
          <cell r="AA135">
            <v>621</v>
          </cell>
          <cell r="AB135">
            <v>678</v>
          </cell>
          <cell r="AC135">
            <v>29</v>
          </cell>
          <cell r="AD135">
            <v>11</v>
          </cell>
          <cell r="AE135">
            <v>718</v>
          </cell>
        </row>
        <row r="136">
          <cell r="B136">
            <v>1315101</v>
          </cell>
          <cell r="C136" t="str">
            <v>E</v>
          </cell>
          <cell r="D136">
            <v>3151</v>
          </cell>
          <cell r="E136" t="e">
            <v>#N/A</v>
          </cell>
          <cell r="F136" t="str">
            <v>COLDWATER CANYON EL      E</v>
          </cell>
          <cell r="G136" t="str">
            <v>COLDWATER CANYON EL      E</v>
          </cell>
          <cell r="H136">
            <v>160</v>
          </cell>
          <cell r="I136">
            <v>151</v>
          </cell>
          <cell r="J136">
            <v>145</v>
          </cell>
          <cell r="K136">
            <v>145</v>
          </cell>
          <cell r="L136">
            <v>141</v>
          </cell>
          <cell r="M136">
            <v>135</v>
          </cell>
          <cell r="N136">
            <v>0</v>
          </cell>
          <cell r="P136">
            <v>0</v>
          </cell>
          <cell r="W136">
            <v>32</v>
          </cell>
          <cell r="Z136">
            <v>32</v>
          </cell>
          <cell r="AA136">
            <v>877</v>
          </cell>
          <cell r="AB136">
            <v>909</v>
          </cell>
          <cell r="AC136">
            <v>57</v>
          </cell>
          <cell r="AD136">
            <v>17</v>
          </cell>
          <cell r="AE136">
            <v>983</v>
          </cell>
        </row>
        <row r="137">
          <cell r="B137">
            <v>1316401</v>
          </cell>
          <cell r="C137" t="str">
            <v>E</v>
          </cell>
          <cell r="D137">
            <v>3164</v>
          </cell>
          <cell r="E137" t="e">
            <v>#N/A</v>
          </cell>
          <cell r="F137" t="str">
            <v>COLFAX EL                E</v>
          </cell>
          <cell r="G137" t="str">
            <v>COLFAX EL                E</v>
          </cell>
          <cell r="H137">
            <v>104</v>
          </cell>
          <cell r="I137">
            <v>106</v>
          </cell>
          <cell r="J137">
            <v>86</v>
          </cell>
          <cell r="K137">
            <v>90</v>
          </cell>
          <cell r="L137">
            <v>74</v>
          </cell>
          <cell r="M137">
            <v>86</v>
          </cell>
          <cell r="N137">
            <v>0</v>
          </cell>
          <cell r="P137">
            <v>0</v>
          </cell>
          <cell r="W137">
            <v>14</v>
          </cell>
          <cell r="Z137">
            <v>14</v>
          </cell>
          <cell r="AA137">
            <v>546</v>
          </cell>
          <cell r="AB137">
            <v>560</v>
          </cell>
          <cell r="AC137">
            <v>5</v>
          </cell>
          <cell r="AD137">
            <v>17</v>
          </cell>
          <cell r="AE137">
            <v>582</v>
          </cell>
        </row>
        <row r="138">
          <cell r="B138">
            <v>1317801</v>
          </cell>
          <cell r="C138" t="str">
            <v>E</v>
          </cell>
          <cell r="D138">
            <v>3178</v>
          </cell>
          <cell r="E138" t="e">
            <v>#N/A</v>
          </cell>
          <cell r="F138" t="str">
            <v>COLISEUM EL              E</v>
          </cell>
          <cell r="G138" t="str">
            <v>COLISEUM EL              E</v>
          </cell>
          <cell r="H138">
            <v>48</v>
          </cell>
          <cell r="I138">
            <v>43</v>
          </cell>
          <cell r="J138">
            <v>45</v>
          </cell>
          <cell r="K138">
            <v>38</v>
          </cell>
          <cell r="L138">
            <v>44</v>
          </cell>
          <cell r="M138">
            <v>47</v>
          </cell>
          <cell r="N138">
            <v>0</v>
          </cell>
          <cell r="P138">
            <v>0</v>
          </cell>
          <cell r="W138">
            <v>12</v>
          </cell>
          <cell r="Z138">
            <v>12</v>
          </cell>
          <cell r="AA138">
            <v>265</v>
          </cell>
          <cell r="AB138">
            <v>277</v>
          </cell>
          <cell r="AC138">
            <v>26</v>
          </cell>
          <cell r="AD138">
            <v>23</v>
          </cell>
          <cell r="AE138">
            <v>326</v>
          </cell>
        </row>
        <row r="139">
          <cell r="B139">
            <v>1319201</v>
          </cell>
          <cell r="C139" t="str">
            <v>E</v>
          </cell>
          <cell r="D139">
            <v>3192</v>
          </cell>
          <cell r="E139" t="e">
            <v>#N/A</v>
          </cell>
          <cell r="F139" t="str">
            <v>COMMONWEALTH EL          E</v>
          </cell>
          <cell r="G139" t="str">
            <v>COMMONWEALTH EL          E</v>
          </cell>
          <cell r="H139">
            <v>46</v>
          </cell>
          <cell r="I139">
            <v>158</v>
          </cell>
          <cell r="J139">
            <v>147</v>
          </cell>
          <cell r="K139">
            <v>169</v>
          </cell>
          <cell r="L139">
            <v>153</v>
          </cell>
          <cell r="M139">
            <v>133</v>
          </cell>
          <cell r="N139">
            <v>0</v>
          </cell>
          <cell r="P139">
            <v>0</v>
          </cell>
          <cell r="W139">
            <v>29</v>
          </cell>
          <cell r="Z139">
            <v>29</v>
          </cell>
          <cell r="AA139">
            <v>806</v>
          </cell>
          <cell r="AB139">
            <v>835</v>
          </cell>
          <cell r="AC139">
            <v>31</v>
          </cell>
          <cell r="AD139">
            <v>0</v>
          </cell>
          <cell r="AE139">
            <v>866</v>
          </cell>
        </row>
        <row r="140">
          <cell r="B140">
            <v>1320501</v>
          </cell>
          <cell r="C140" t="str">
            <v>E</v>
          </cell>
          <cell r="D140">
            <v>3205</v>
          </cell>
          <cell r="E140" t="e">
            <v>#N/A</v>
          </cell>
          <cell r="F140" t="str">
            <v>COMPTON EL               E</v>
          </cell>
          <cell r="G140" t="str">
            <v>COMPTON EL               E</v>
          </cell>
          <cell r="H140">
            <v>72</v>
          </cell>
          <cell r="I140">
            <v>69</v>
          </cell>
          <cell r="J140">
            <v>65</v>
          </cell>
          <cell r="K140">
            <v>72</v>
          </cell>
          <cell r="L140">
            <v>54</v>
          </cell>
          <cell r="M140">
            <v>54</v>
          </cell>
          <cell r="N140">
            <v>0</v>
          </cell>
          <cell r="P140">
            <v>0</v>
          </cell>
          <cell r="W140">
            <v>27</v>
          </cell>
          <cell r="Z140">
            <v>27</v>
          </cell>
          <cell r="AA140">
            <v>386</v>
          </cell>
          <cell r="AB140">
            <v>413</v>
          </cell>
          <cell r="AC140">
            <v>30</v>
          </cell>
          <cell r="AD140">
            <v>0</v>
          </cell>
          <cell r="AE140">
            <v>443</v>
          </cell>
        </row>
        <row r="141">
          <cell r="B141">
            <v>1321001</v>
          </cell>
          <cell r="C141" t="str">
            <v>E</v>
          </cell>
          <cell r="D141">
            <v>3210</v>
          </cell>
          <cell r="E141" t="e">
            <v>#N/A</v>
          </cell>
          <cell r="F141" t="str">
            <v>MADISON EL               E</v>
          </cell>
          <cell r="G141" t="str">
            <v>MADISON EL               E</v>
          </cell>
          <cell r="H141">
            <v>96</v>
          </cell>
          <cell r="I141">
            <v>92</v>
          </cell>
          <cell r="J141">
            <v>93</v>
          </cell>
          <cell r="K141">
            <v>97</v>
          </cell>
          <cell r="L141">
            <v>110</v>
          </cell>
          <cell r="M141">
            <v>94</v>
          </cell>
          <cell r="N141">
            <v>0</v>
          </cell>
          <cell r="P141">
            <v>0</v>
          </cell>
          <cell r="W141">
            <v>14</v>
          </cell>
          <cell r="Z141">
            <v>14</v>
          </cell>
          <cell r="AA141">
            <v>582</v>
          </cell>
          <cell r="AB141">
            <v>596</v>
          </cell>
          <cell r="AC141">
            <v>30</v>
          </cell>
          <cell r="AD141">
            <v>0</v>
          </cell>
          <cell r="AE141">
            <v>626</v>
          </cell>
        </row>
        <row r="142">
          <cell r="B142">
            <v>1321901</v>
          </cell>
          <cell r="C142" t="str">
            <v>E</v>
          </cell>
          <cell r="D142">
            <v>3219</v>
          </cell>
          <cell r="E142" t="e">
            <v>#N/A</v>
          </cell>
          <cell r="F142" t="str">
            <v>CORONA EL                E</v>
          </cell>
          <cell r="G142" t="str">
            <v>CORONA EL                E</v>
          </cell>
          <cell r="H142">
            <v>0</v>
          </cell>
          <cell r="I142">
            <v>249</v>
          </cell>
          <cell r="J142">
            <v>203</v>
          </cell>
          <cell r="K142">
            <v>228</v>
          </cell>
          <cell r="L142">
            <v>211</v>
          </cell>
          <cell r="M142">
            <v>212</v>
          </cell>
          <cell r="N142">
            <v>0</v>
          </cell>
          <cell r="P142">
            <v>0</v>
          </cell>
          <cell r="W142">
            <v>52</v>
          </cell>
          <cell r="Z142">
            <v>52</v>
          </cell>
          <cell r="AA142">
            <v>1103</v>
          </cell>
          <cell r="AB142">
            <v>1155</v>
          </cell>
          <cell r="AC142">
            <v>0</v>
          </cell>
          <cell r="AD142">
            <v>0</v>
          </cell>
          <cell r="AE142">
            <v>1155</v>
          </cell>
        </row>
        <row r="143">
          <cell r="B143">
            <v>1322001</v>
          </cell>
          <cell r="C143" t="str">
            <v>E</v>
          </cell>
          <cell r="D143">
            <v>3220</v>
          </cell>
          <cell r="E143" t="e">
            <v>#N/A</v>
          </cell>
          <cell r="F143" t="str">
            <v>ESCUTIA PC               E</v>
          </cell>
          <cell r="G143" t="str">
            <v>ESCUTIA PC               E</v>
          </cell>
          <cell r="H143">
            <v>247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P143">
            <v>0</v>
          </cell>
          <cell r="W143">
            <v>0</v>
          </cell>
          <cell r="Z143">
            <v>0</v>
          </cell>
          <cell r="AA143">
            <v>247</v>
          </cell>
          <cell r="AB143">
            <v>247</v>
          </cell>
          <cell r="AC143">
            <v>119</v>
          </cell>
          <cell r="AD143">
            <v>25</v>
          </cell>
          <cell r="AE143">
            <v>391</v>
          </cell>
        </row>
        <row r="144">
          <cell r="B144">
            <v>1324701</v>
          </cell>
          <cell r="C144" t="str">
            <v>E</v>
          </cell>
          <cell r="D144">
            <v>3247</v>
          </cell>
          <cell r="E144" t="e">
            <v>#N/A</v>
          </cell>
          <cell r="F144" t="str">
            <v>PLASENCIA EL             E</v>
          </cell>
          <cell r="G144" t="str">
            <v>PLASENCIA EL             E</v>
          </cell>
          <cell r="H144">
            <v>110</v>
          </cell>
          <cell r="I144">
            <v>99</v>
          </cell>
          <cell r="J144">
            <v>119</v>
          </cell>
          <cell r="K144">
            <v>121</v>
          </cell>
          <cell r="L144">
            <v>91</v>
          </cell>
          <cell r="M144">
            <v>125</v>
          </cell>
          <cell r="N144">
            <v>99</v>
          </cell>
          <cell r="P144">
            <v>99</v>
          </cell>
          <cell r="W144">
            <v>26</v>
          </cell>
          <cell r="Z144">
            <v>26</v>
          </cell>
          <cell r="AA144">
            <v>764</v>
          </cell>
          <cell r="AB144">
            <v>790</v>
          </cell>
          <cell r="AC144">
            <v>56</v>
          </cell>
          <cell r="AD144">
            <v>0</v>
          </cell>
          <cell r="AE144">
            <v>846</v>
          </cell>
        </row>
        <row r="145">
          <cell r="B145">
            <v>1324702</v>
          </cell>
          <cell r="C145" t="str">
            <v>E</v>
          </cell>
          <cell r="D145">
            <v>3247</v>
          </cell>
          <cell r="E145" t="e">
            <v>#N/A</v>
          </cell>
          <cell r="F145" t="str">
            <v>PLASENCIA MATH/SCIENCE   E</v>
          </cell>
          <cell r="G145" t="str">
            <v>PLASENCIA EL             E</v>
          </cell>
          <cell r="H145">
            <v>19</v>
          </cell>
          <cell r="I145">
            <v>24</v>
          </cell>
          <cell r="J145">
            <v>24</v>
          </cell>
          <cell r="K145">
            <v>22</v>
          </cell>
          <cell r="L145">
            <v>47</v>
          </cell>
          <cell r="M145">
            <v>26</v>
          </cell>
          <cell r="N145">
            <v>0</v>
          </cell>
          <cell r="P145">
            <v>0</v>
          </cell>
          <cell r="W145">
            <v>0</v>
          </cell>
          <cell r="Z145">
            <v>0</v>
          </cell>
          <cell r="AA145">
            <v>162</v>
          </cell>
          <cell r="AB145">
            <v>162</v>
          </cell>
          <cell r="AC145">
            <v>0</v>
          </cell>
          <cell r="AD145">
            <v>0</v>
          </cell>
          <cell r="AE145">
            <v>162</v>
          </cell>
        </row>
        <row r="146">
          <cell r="B146">
            <v>1326001</v>
          </cell>
          <cell r="C146" t="str">
            <v>E</v>
          </cell>
          <cell r="D146">
            <v>3260</v>
          </cell>
          <cell r="E146" t="e">
            <v>#N/A</v>
          </cell>
          <cell r="F146" t="str">
            <v>COWAN EL                 E</v>
          </cell>
          <cell r="G146" t="str">
            <v>COWAN EL                 E</v>
          </cell>
          <cell r="H146">
            <v>44</v>
          </cell>
          <cell r="I146">
            <v>67</v>
          </cell>
          <cell r="J146">
            <v>64</v>
          </cell>
          <cell r="K146">
            <v>55</v>
          </cell>
          <cell r="L146">
            <v>42</v>
          </cell>
          <cell r="M146">
            <v>50</v>
          </cell>
          <cell r="N146">
            <v>0</v>
          </cell>
          <cell r="P146">
            <v>0</v>
          </cell>
          <cell r="W146">
            <v>6</v>
          </cell>
          <cell r="Z146">
            <v>6</v>
          </cell>
          <cell r="AA146">
            <v>322</v>
          </cell>
          <cell r="AB146">
            <v>328</v>
          </cell>
          <cell r="AC146">
            <v>0</v>
          </cell>
          <cell r="AD146">
            <v>0</v>
          </cell>
          <cell r="AE146">
            <v>328</v>
          </cell>
        </row>
        <row r="147">
          <cell r="B147">
            <v>1326002</v>
          </cell>
          <cell r="C147" t="str">
            <v>E</v>
          </cell>
          <cell r="D147">
            <v>3260</v>
          </cell>
          <cell r="E147" t="e">
            <v>#N/A</v>
          </cell>
          <cell r="F147" t="str">
            <v>COWAN G/HA IN/HUM MG     E</v>
          </cell>
          <cell r="G147" t="str">
            <v>COWAN EL                 E</v>
          </cell>
          <cell r="H147">
            <v>0</v>
          </cell>
          <cell r="I147">
            <v>0</v>
          </cell>
          <cell r="J147">
            <v>0</v>
          </cell>
          <cell r="K147">
            <v>24</v>
          </cell>
          <cell r="L147">
            <v>32</v>
          </cell>
          <cell r="M147">
            <v>30</v>
          </cell>
          <cell r="N147">
            <v>0</v>
          </cell>
          <cell r="P147">
            <v>0</v>
          </cell>
          <cell r="W147">
            <v>0</v>
          </cell>
          <cell r="Z147">
            <v>0</v>
          </cell>
          <cell r="AA147">
            <v>86</v>
          </cell>
          <cell r="AB147">
            <v>86</v>
          </cell>
          <cell r="AC147">
            <v>0</v>
          </cell>
          <cell r="AD147">
            <v>0</v>
          </cell>
          <cell r="AE147">
            <v>86</v>
          </cell>
        </row>
        <row r="148">
          <cell r="B148">
            <v>1328801</v>
          </cell>
          <cell r="C148" t="str">
            <v>E</v>
          </cell>
          <cell r="D148">
            <v>3288</v>
          </cell>
          <cell r="E148">
            <v>3288</v>
          </cell>
          <cell r="F148" t="str">
            <v>CRESCENT HTS MAGNET      E</v>
          </cell>
          <cell r="G148" t="str">
            <v>CRESCENT HTS MAGNET      E</v>
          </cell>
          <cell r="H148">
            <v>65</v>
          </cell>
          <cell r="I148">
            <v>48</v>
          </cell>
          <cell r="J148">
            <v>70</v>
          </cell>
          <cell r="K148">
            <v>67</v>
          </cell>
          <cell r="L148">
            <v>87</v>
          </cell>
          <cell r="M148">
            <v>53</v>
          </cell>
          <cell r="N148">
            <v>0</v>
          </cell>
          <cell r="P148">
            <v>0</v>
          </cell>
          <cell r="W148">
            <v>0</v>
          </cell>
          <cell r="Z148">
            <v>0</v>
          </cell>
          <cell r="AA148">
            <v>390</v>
          </cell>
          <cell r="AB148">
            <v>390</v>
          </cell>
          <cell r="AC148">
            <v>0</v>
          </cell>
          <cell r="AD148">
            <v>0</v>
          </cell>
          <cell r="AE148">
            <v>390</v>
          </cell>
        </row>
        <row r="149">
          <cell r="B149">
            <v>1330201</v>
          </cell>
          <cell r="C149" t="str">
            <v>E</v>
          </cell>
          <cell r="D149">
            <v>3302</v>
          </cell>
          <cell r="E149" t="e">
            <v>#N/A</v>
          </cell>
          <cell r="F149" t="str">
            <v>CRESTWOOD EL             E</v>
          </cell>
          <cell r="G149" t="str">
            <v>CRESTWOOD EL             E</v>
          </cell>
          <cell r="H149">
            <v>83</v>
          </cell>
          <cell r="I149">
            <v>69</v>
          </cell>
          <cell r="J149">
            <v>80</v>
          </cell>
          <cell r="K149">
            <v>84</v>
          </cell>
          <cell r="L149">
            <v>80</v>
          </cell>
          <cell r="M149">
            <v>72</v>
          </cell>
          <cell r="N149">
            <v>0</v>
          </cell>
          <cell r="P149">
            <v>0</v>
          </cell>
          <cell r="W149">
            <v>27</v>
          </cell>
          <cell r="Z149">
            <v>27</v>
          </cell>
          <cell r="AA149">
            <v>468</v>
          </cell>
          <cell r="AB149">
            <v>495</v>
          </cell>
          <cell r="AC149">
            <v>0</v>
          </cell>
          <cell r="AD149">
            <v>17</v>
          </cell>
          <cell r="AE149">
            <v>512</v>
          </cell>
        </row>
        <row r="150">
          <cell r="B150">
            <v>1331101</v>
          </cell>
          <cell r="C150" t="str">
            <v>SPAN</v>
          </cell>
          <cell r="D150">
            <v>3311</v>
          </cell>
          <cell r="E150">
            <v>3311</v>
          </cell>
          <cell r="F150" t="str">
            <v>WESTSIDE LEADERSHIP MAG</v>
          </cell>
          <cell r="G150" t="str">
            <v>WESTSIDE LEADERSHIP MAG</v>
          </cell>
          <cell r="H150">
            <v>15</v>
          </cell>
          <cell r="I150">
            <v>21</v>
          </cell>
          <cell r="J150">
            <v>18</v>
          </cell>
          <cell r="K150">
            <v>20</v>
          </cell>
          <cell r="L150">
            <v>24</v>
          </cell>
          <cell r="M150">
            <v>25</v>
          </cell>
          <cell r="N150">
            <v>0</v>
          </cell>
          <cell r="O150">
            <v>98</v>
          </cell>
          <cell r="P150">
            <v>98</v>
          </cell>
          <cell r="Q150">
            <v>95</v>
          </cell>
          <cell r="R150">
            <v>80</v>
          </cell>
          <cell r="W150">
            <v>0</v>
          </cell>
          <cell r="Z150">
            <v>0</v>
          </cell>
          <cell r="AA150">
            <v>396</v>
          </cell>
          <cell r="AB150">
            <v>396</v>
          </cell>
          <cell r="AC150">
            <v>0</v>
          </cell>
          <cell r="AD150">
            <v>0</v>
          </cell>
          <cell r="AE150">
            <v>396</v>
          </cell>
        </row>
        <row r="151">
          <cell r="B151">
            <v>1331501</v>
          </cell>
          <cell r="C151" t="str">
            <v>E</v>
          </cell>
          <cell r="D151">
            <v>3315</v>
          </cell>
          <cell r="E151" t="e">
            <v>#N/A</v>
          </cell>
          <cell r="F151" t="str">
            <v>DENA EL                  E</v>
          </cell>
          <cell r="G151" t="str">
            <v>DENA EL                  E</v>
          </cell>
          <cell r="H151">
            <v>43</v>
          </cell>
          <cell r="I151">
            <v>55</v>
          </cell>
          <cell r="J151">
            <v>59</v>
          </cell>
          <cell r="K151">
            <v>91</v>
          </cell>
          <cell r="L151">
            <v>99</v>
          </cell>
          <cell r="M151">
            <v>103</v>
          </cell>
          <cell r="N151">
            <v>105</v>
          </cell>
          <cell r="P151">
            <v>105</v>
          </cell>
          <cell r="W151">
            <v>9</v>
          </cell>
          <cell r="Z151">
            <v>9</v>
          </cell>
          <cell r="AA151">
            <v>555</v>
          </cell>
          <cell r="AB151">
            <v>564</v>
          </cell>
          <cell r="AC151">
            <v>25</v>
          </cell>
          <cell r="AD151">
            <v>7</v>
          </cell>
          <cell r="AE151">
            <v>596</v>
          </cell>
        </row>
        <row r="152">
          <cell r="B152">
            <v>1332901</v>
          </cell>
          <cell r="C152" t="str">
            <v>E</v>
          </cell>
          <cell r="D152">
            <v>3329</v>
          </cell>
          <cell r="E152" t="e">
            <v>#N/A</v>
          </cell>
          <cell r="F152" t="str">
            <v>DAHLIA HTS EL            E</v>
          </cell>
          <cell r="G152" t="str">
            <v>DAHLIA HTS EL            E</v>
          </cell>
          <cell r="H152">
            <v>42</v>
          </cell>
          <cell r="I152">
            <v>62</v>
          </cell>
          <cell r="J152">
            <v>44</v>
          </cell>
          <cell r="K152">
            <v>46</v>
          </cell>
          <cell r="L152">
            <v>52</v>
          </cell>
          <cell r="M152">
            <v>52</v>
          </cell>
          <cell r="N152">
            <v>42</v>
          </cell>
          <cell r="P152">
            <v>42</v>
          </cell>
          <cell r="W152">
            <v>21</v>
          </cell>
          <cell r="Z152">
            <v>21</v>
          </cell>
          <cell r="AA152">
            <v>340</v>
          </cell>
          <cell r="AB152">
            <v>361</v>
          </cell>
          <cell r="AC152">
            <v>0</v>
          </cell>
          <cell r="AD152">
            <v>0</v>
          </cell>
          <cell r="AE152">
            <v>361</v>
          </cell>
        </row>
        <row r="153">
          <cell r="B153">
            <v>1333501</v>
          </cell>
          <cell r="C153" t="str">
            <v>E</v>
          </cell>
          <cell r="D153">
            <v>3335</v>
          </cell>
          <cell r="E153" t="e">
            <v>#N/A</v>
          </cell>
          <cell r="F153" t="str">
            <v>DANUBE EL                E</v>
          </cell>
          <cell r="G153" t="str">
            <v>DANUBE EL                E</v>
          </cell>
          <cell r="H153">
            <v>57</v>
          </cell>
          <cell r="I153">
            <v>72</v>
          </cell>
          <cell r="J153">
            <v>68</v>
          </cell>
          <cell r="K153">
            <v>54</v>
          </cell>
          <cell r="L153">
            <v>64</v>
          </cell>
          <cell r="M153">
            <v>67</v>
          </cell>
          <cell r="N153">
            <v>0</v>
          </cell>
          <cell r="P153">
            <v>0</v>
          </cell>
          <cell r="W153">
            <v>35</v>
          </cell>
          <cell r="Z153">
            <v>35</v>
          </cell>
          <cell r="AA153">
            <v>382</v>
          </cell>
          <cell r="AB153">
            <v>417</v>
          </cell>
          <cell r="AC153">
            <v>29</v>
          </cell>
          <cell r="AD153">
            <v>0</v>
          </cell>
          <cell r="AE153">
            <v>446</v>
          </cell>
        </row>
        <row r="154">
          <cell r="B154">
            <v>1334001</v>
          </cell>
          <cell r="C154" t="str">
            <v>E</v>
          </cell>
          <cell r="D154">
            <v>3340</v>
          </cell>
          <cell r="E154" t="e">
            <v>#N/A</v>
          </cell>
          <cell r="F154" t="str">
            <v>DARBY EL                 E</v>
          </cell>
          <cell r="G154" t="str">
            <v>DARBY EL                 E</v>
          </cell>
          <cell r="H154">
            <v>71</v>
          </cell>
          <cell r="I154">
            <v>45</v>
          </cell>
          <cell r="J154">
            <v>70</v>
          </cell>
          <cell r="K154">
            <v>67</v>
          </cell>
          <cell r="L154">
            <v>74</v>
          </cell>
          <cell r="M154">
            <v>78</v>
          </cell>
          <cell r="N154">
            <v>0</v>
          </cell>
          <cell r="P154">
            <v>0</v>
          </cell>
          <cell r="W154">
            <v>16</v>
          </cell>
          <cell r="Z154">
            <v>16</v>
          </cell>
          <cell r="AA154">
            <v>405</v>
          </cell>
          <cell r="AB154">
            <v>421</v>
          </cell>
          <cell r="AC154">
            <v>0</v>
          </cell>
          <cell r="AD154">
            <v>0</v>
          </cell>
          <cell r="AE154">
            <v>421</v>
          </cell>
        </row>
        <row r="155">
          <cell r="B155">
            <v>1335601</v>
          </cell>
          <cell r="C155" t="str">
            <v>E</v>
          </cell>
          <cell r="D155">
            <v>3356</v>
          </cell>
          <cell r="E155" t="e">
            <v>#N/A</v>
          </cell>
          <cell r="F155" t="str">
            <v>DAYTON HTS EL            E</v>
          </cell>
          <cell r="G155" t="str">
            <v>DAYTON HTS EL            E</v>
          </cell>
          <cell r="H155">
            <v>48</v>
          </cell>
          <cell r="I155">
            <v>54</v>
          </cell>
          <cell r="J155">
            <v>85</v>
          </cell>
          <cell r="K155">
            <v>80</v>
          </cell>
          <cell r="L155">
            <v>87</v>
          </cell>
          <cell r="M155">
            <v>89</v>
          </cell>
          <cell r="N155">
            <v>0</v>
          </cell>
          <cell r="P155">
            <v>0</v>
          </cell>
          <cell r="W155">
            <v>46</v>
          </cell>
          <cell r="Z155">
            <v>46</v>
          </cell>
          <cell r="AA155">
            <v>443</v>
          </cell>
          <cell r="AB155">
            <v>489</v>
          </cell>
          <cell r="AC155">
            <v>22</v>
          </cell>
          <cell r="AD155">
            <v>16</v>
          </cell>
          <cell r="AE155">
            <v>527</v>
          </cell>
        </row>
        <row r="156">
          <cell r="B156">
            <v>1337701</v>
          </cell>
          <cell r="C156" t="str">
            <v>E</v>
          </cell>
          <cell r="D156">
            <v>3377</v>
          </cell>
          <cell r="E156" t="e">
            <v>#N/A</v>
          </cell>
          <cell r="F156" t="str">
            <v>DEARBORN EL              E</v>
          </cell>
          <cell r="G156" t="str">
            <v>DEARBORN EL              E</v>
          </cell>
          <cell r="H156">
            <v>73</v>
          </cell>
          <cell r="I156">
            <v>79</v>
          </cell>
          <cell r="J156">
            <v>77</v>
          </cell>
          <cell r="K156">
            <v>76</v>
          </cell>
          <cell r="L156">
            <v>87</v>
          </cell>
          <cell r="M156">
            <v>82</v>
          </cell>
          <cell r="N156">
            <v>0</v>
          </cell>
          <cell r="P156">
            <v>0</v>
          </cell>
          <cell r="W156">
            <v>27</v>
          </cell>
          <cell r="Z156">
            <v>27</v>
          </cell>
          <cell r="AA156">
            <v>474</v>
          </cell>
          <cell r="AB156">
            <v>501</v>
          </cell>
          <cell r="AC156">
            <v>0</v>
          </cell>
          <cell r="AD156">
            <v>0</v>
          </cell>
          <cell r="AE156">
            <v>501</v>
          </cell>
        </row>
        <row r="157">
          <cell r="B157">
            <v>1338401</v>
          </cell>
          <cell r="C157" t="str">
            <v>E</v>
          </cell>
          <cell r="D157">
            <v>3384</v>
          </cell>
          <cell r="E157" t="e">
            <v>#N/A</v>
          </cell>
          <cell r="F157" t="str">
            <v>DEL AMO EL               E</v>
          </cell>
          <cell r="G157" t="str">
            <v>DEL AMO EL               E</v>
          </cell>
          <cell r="H157">
            <v>71</v>
          </cell>
          <cell r="I157">
            <v>66</v>
          </cell>
          <cell r="J157">
            <v>77</v>
          </cell>
          <cell r="K157">
            <v>57</v>
          </cell>
          <cell r="L157">
            <v>63</v>
          </cell>
          <cell r="M157">
            <v>73</v>
          </cell>
          <cell r="N157">
            <v>0</v>
          </cell>
          <cell r="P157">
            <v>0</v>
          </cell>
          <cell r="W157">
            <v>13</v>
          </cell>
          <cell r="Z157">
            <v>13</v>
          </cell>
          <cell r="AA157">
            <v>407</v>
          </cell>
          <cell r="AB157">
            <v>420</v>
          </cell>
          <cell r="AC157">
            <v>30</v>
          </cell>
          <cell r="AD157">
            <v>0</v>
          </cell>
          <cell r="AE157">
            <v>450</v>
          </cell>
        </row>
        <row r="158">
          <cell r="B158">
            <v>1339701</v>
          </cell>
          <cell r="C158" t="str">
            <v>E</v>
          </cell>
          <cell r="D158">
            <v>3397</v>
          </cell>
          <cell r="E158" t="e">
            <v>#N/A</v>
          </cell>
          <cell r="F158" t="str">
            <v>DELEVAN EL               E</v>
          </cell>
          <cell r="G158" t="str">
            <v>DELEVAN EL               E</v>
          </cell>
          <cell r="H158">
            <v>58</v>
          </cell>
          <cell r="I158">
            <v>82</v>
          </cell>
          <cell r="J158">
            <v>68</v>
          </cell>
          <cell r="K158">
            <v>65</v>
          </cell>
          <cell r="L158">
            <v>73</v>
          </cell>
          <cell r="M158">
            <v>71</v>
          </cell>
          <cell r="N158">
            <v>85</v>
          </cell>
          <cell r="P158">
            <v>85</v>
          </cell>
          <cell r="W158">
            <v>12</v>
          </cell>
          <cell r="Z158">
            <v>12</v>
          </cell>
          <cell r="AA158">
            <v>502</v>
          </cell>
          <cell r="AB158">
            <v>514</v>
          </cell>
          <cell r="AC158">
            <v>30</v>
          </cell>
          <cell r="AD158">
            <v>0</v>
          </cell>
          <cell r="AE158">
            <v>544</v>
          </cell>
        </row>
        <row r="159">
          <cell r="B159">
            <v>1342501</v>
          </cell>
          <cell r="C159" t="str">
            <v>E</v>
          </cell>
          <cell r="D159">
            <v>3425</v>
          </cell>
          <cell r="E159" t="e">
            <v>#N/A</v>
          </cell>
          <cell r="F159" t="str">
            <v>DENKER EL                E</v>
          </cell>
          <cell r="G159" t="str">
            <v>DENKER EL                E</v>
          </cell>
          <cell r="H159">
            <v>112</v>
          </cell>
          <cell r="I159">
            <v>138</v>
          </cell>
          <cell r="J159">
            <v>131</v>
          </cell>
          <cell r="K159">
            <v>127</v>
          </cell>
          <cell r="L159">
            <v>119</v>
          </cell>
          <cell r="M159">
            <v>112</v>
          </cell>
          <cell r="N159">
            <v>0</v>
          </cell>
          <cell r="P159">
            <v>0</v>
          </cell>
          <cell r="W159">
            <v>10</v>
          </cell>
          <cell r="Z159">
            <v>10</v>
          </cell>
          <cell r="AA159">
            <v>739</v>
          </cell>
          <cell r="AB159">
            <v>749</v>
          </cell>
          <cell r="AC159">
            <v>60</v>
          </cell>
          <cell r="AD159">
            <v>12</v>
          </cell>
          <cell r="AE159">
            <v>821</v>
          </cell>
        </row>
        <row r="160">
          <cell r="B160">
            <v>1342601</v>
          </cell>
          <cell r="C160" t="str">
            <v>E</v>
          </cell>
          <cell r="D160">
            <v>3426</v>
          </cell>
          <cell r="E160" t="e">
            <v>#N/A</v>
          </cell>
          <cell r="F160" t="str">
            <v>GARZA PC                 E</v>
          </cell>
          <cell r="G160" t="str">
            <v>GARZA PC                 E</v>
          </cell>
          <cell r="H160">
            <v>60</v>
          </cell>
          <cell r="I160">
            <v>47</v>
          </cell>
          <cell r="J160">
            <v>45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P160">
            <v>0</v>
          </cell>
          <cell r="W160">
            <v>0</v>
          </cell>
          <cell r="Z160">
            <v>0</v>
          </cell>
          <cell r="AA160">
            <v>152</v>
          </cell>
          <cell r="AB160">
            <v>152</v>
          </cell>
          <cell r="AC160">
            <v>28</v>
          </cell>
          <cell r="AD160">
            <v>6</v>
          </cell>
          <cell r="AE160">
            <v>186</v>
          </cell>
        </row>
        <row r="161">
          <cell r="B161">
            <v>1343801</v>
          </cell>
          <cell r="C161" t="str">
            <v>E</v>
          </cell>
          <cell r="D161">
            <v>3438</v>
          </cell>
          <cell r="E161" t="e">
            <v>#N/A</v>
          </cell>
          <cell r="F161" t="str">
            <v>DIXIE CANYON EL          E</v>
          </cell>
          <cell r="G161" t="str">
            <v>DIXIE CANYON EL          E</v>
          </cell>
          <cell r="H161">
            <v>115</v>
          </cell>
          <cell r="I161">
            <v>126</v>
          </cell>
          <cell r="J161">
            <v>103</v>
          </cell>
          <cell r="K161">
            <v>97</v>
          </cell>
          <cell r="L161">
            <v>84</v>
          </cell>
          <cell r="M161">
            <v>82</v>
          </cell>
          <cell r="N161">
            <v>0</v>
          </cell>
          <cell r="P161">
            <v>0</v>
          </cell>
          <cell r="W161">
            <v>17</v>
          </cell>
          <cell r="Z161">
            <v>17</v>
          </cell>
          <cell r="AA161">
            <v>607</v>
          </cell>
          <cell r="AB161">
            <v>624</v>
          </cell>
          <cell r="AC161">
            <v>0</v>
          </cell>
          <cell r="AD161">
            <v>8</v>
          </cell>
          <cell r="AE161">
            <v>632</v>
          </cell>
        </row>
        <row r="162">
          <cell r="B162">
            <v>1345201</v>
          </cell>
          <cell r="C162" t="str">
            <v>E</v>
          </cell>
          <cell r="D162">
            <v>3452</v>
          </cell>
          <cell r="E162" t="e">
            <v>#N/A</v>
          </cell>
          <cell r="F162" t="str">
            <v>DOLORES EL               E</v>
          </cell>
          <cell r="G162" t="str">
            <v>DOLORES EL               E</v>
          </cell>
          <cell r="H162">
            <v>111</v>
          </cell>
          <cell r="I162">
            <v>103</v>
          </cell>
          <cell r="J162">
            <v>94</v>
          </cell>
          <cell r="K162">
            <v>111</v>
          </cell>
          <cell r="L162">
            <v>129</v>
          </cell>
          <cell r="M162">
            <v>118</v>
          </cell>
          <cell r="N162">
            <v>0</v>
          </cell>
          <cell r="P162">
            <v>0</v>
          </cell>
          <cell r="W162">
            <v>0</v>
          </cell>
          <cell r="Z162">
            <v>0</v>
          </cell>
          <cell r="AA162">
            <v>666</v>
          </cell>
          <cell r="AB162">
            <v>666</v>
          </cell>
          <cell r="AC162">
            <v>61</v>
          </cell>
          <cell r="AD162">
            <v>13</v>
          </cell>
          <cell r="AE162">
            <v>740</v>
          </cell>
        </row>
        <row r="163">
          <cell r="B163">
            <v>1346601</v>
          </cell>
          <cell r="C163" t="str">
            <v>E</v>
          </cell>
          <cell r="D163">
            <v>3466</v>
          </cell>
          <cell r="E163" t="e">
            <v>#N/A</v>
          </cell>
          <cell r="F163" t="str">
            <v>DOMINGUEZ EL             E</v>
          </cell>
          <cell r="G163" t="str">
            <v>DOMINGUEZ EL             E</v>
          </cell>
          <cell r="H163">
            <v>93</v>
          </cell>
          <cell r="I163">
            <v>83</v>
          </cell>
          <cell r="J163">
            <v>101</v>
          </cell>
          <cell r="K163">
            <v>112</v>
          </cell>
          <cell r="L163">
            <v>101</v>
          </cell>
          <cell r="M163">
            <v>110</v>
          </cell>
          <cell r="N163">
            <v>0</v>
          </cell>
          <cell r="P163">
            <v>0</v>
          </cell>
          <cell r="W163">
            <v>16</v>
          </cell>
          <cell r="Z163">
            <v>16</v>
          </cell>
          <cell r="AA163">
            <v>600</v>
          </cell>
          <cell r="AB163">
            <v>616</v>
          </cell>
          <cell r="AC163">
            <v>29</v>
          </cell>
          <cell r="AD163">
            <v>0</v>
          </cell>
          <cell r="AE163">
            <v>645</v>
          </cell>
        </row>
        <row r="164">
          <cell r="B164">
            <v>1347901</v>
          </cell>
          <cell r="C164" t="str">
            <v>E</v>
          </cell>
          <cell r="D164">
            <v>3479</v>
          </cell>
          <cell r="E164" t="e">
            <v>#N/A</v>
          </cell>
          <cell r="F164" t="str">
            <v>DORRIS EL                E</v>
          </cell>
          <cell r="G164" t="str">
            <v>DORRIS EL                E</v>
          </cell>
          <cell r="H164">
            <v>49</v>
          </cell>
          <cell r="I164">
            <v>43</v>
          </cell>
          <cell r="J164">
            <v>45</v>
          </cell>
          <cell r="K164">
            <v>37</v>
          </cell>
          <cell r="L164">
            <v>46</v>
          </cell>
          <cell r="M164">
            <v>53</v>
          </cell>
          <cell r="N164">
            <v>48</v>
          </cell>
          <cell r="P164">
            <v>48</v>
          </cell>
          <cell r="W164">
            <v>10</v>
          </cell>
          <cell r="Z164">
            <v>10</v>
          </cell>
          <cell r="AA164">
            <v>321</v>
          </cell>
          <cell r="AB164">
            <v>331</v>
          </cell>
          <cell r="AC164">
            <v>30</v>
          </cell>
          <cell r="AD164">
            <v>0</v>
          </cell>
          <cell r="AE164">
            <v>361</v>
          </cell>
        </row>
        <row r="165">
          <cell r="B165">
            <v>1349301</v>
          </cell>
          <cell r="C165" t="str">
            <v>E</v>
          </cell>
          <cell r="D165">
            <v>3493</v>
          </cell>
          <cell r="E165" t="e">
            <v>#N/A</v>
          </cell>
          <cell r="F165" t="str">
            <v>DYER EL                  E</v>
          </cell>
          <cell r="G165" t="str">
            <v>DYER EL                  E</v>
          </cell>
          <cell r="H165">
            <v>161</v>
          </cell>
          <cell r="I165">
            <v>143</v>
          </cell>
          <cell r="J165">
            <v>134</v>
          </cell>
          <cell r="K165">
            <v>146</v>
          </cell>
          <cell r="L165">
            <v>157</v>
          </cell>
          <cell r="M165">
            <v>126</v>
          </cell>
          <cell r="N165">
            <v>0</v>
          </cell>
          <cell r="P165">
            <v>0</v>
          </cell>
          <cell r="W165">
            <v>29</v>
          </cell>
          <cell r="Z165">
            <v>29</v>
          </cell>
          <cell r="AA165">
            <v>867</v>
          </cell>
          <cell r="AB165">
            <v>896</v>
          </cell>
          <cell r="AC165">
            <v>90</v>
          </cell>
          <cell r="AD165">
            <v>22</v>
          </cell>
          <cell r="AE165">
            <v>1008</v>
          </cell>
        </row>
        <row r="166">
          <cell r="B166">
            <v>1350001</v>
          </cell>
          <cell r="C166" t="str">
            <v>SPAN</v>
          </cell>
          <cell r="D166">
            <v>3500</v>
          </cell>
          <cell r="E166">
            <v>3500</v>
          </cell>
          <cell r="F166" t="str">
            <v>MID-CITY MAGNET</v>
          </cell>
          <cell r="G166" t="str">
            <v>MID-CITY MAGNET</v>
          </cell>
          <cell r="H166">
            <v>24</v>
          </cell>
          <cell r="I166">
            <v>24</v>
          </cell>
          <cell r="J166">
            <v>24</v>
          </cell>
          <cell r="K166">
            <v>24</v>
          </cell>
          <cell r="L166">
            <v>36</v>
          </cell>
          <cell r="M166">
            <v>34</v>
          </cell>
          <cell r="N166">
            <v>0</v>
          </cell>
          <cell r="O166">
            <v>35</v>
          </cell>
          <cell r="P166">
            <v>35</v>
          </cell>
          <cell r="Q166">
            <v>62</v>
          </cell>
          <cell r="R166">
            <v>60</v>
          </cell>
          <cell r="W166">
            <v>0</v>
          </cell>
          <cell r="Z166">
            <v>0</v>
          </cell>
          <cell r="AA166">
            <v>323</v>
          </cell>
          <cell r="AB166">
            <v>323</v>
          </cell>
          <cell r="AC166">
            <v>0</v>
          </cell>
          <cell r="AD166">
            <v>0</v>
          </cell>
          <cell r="AE166">
            <v>323</v>
          </cell>
        </row>
        <row r="167">
          <cell r="B167">
            <v>1350701</v>
          </cell>
          <cell r="C167" t="str">
            <v>E</v>
          </cell>
          <cell r="D167">
            <v>3507</v>
          </cell>
          <cell r="E167" t="e">
            <v>#N/A</v>
          </cell>
          <cell r="F167" t="str">
            <v>EAGLE ROCK EL            E</v>
          </cell>
          <cell r="G167" t="str">
            <v>EAGLE ROCK EL            E</v>
          </cell>
          <cell r="H167">
            <v>112</v>
          </cell>
          <cell r="I167">
            <v>104</v>
          </cell>
          <cell r="J167">
            <v>96</v>
          </cell>
          <cell r="K167">
            <v>126</v>
          </cell>
          <cell r="L167">
            <v>116</v>
          </cell>
          <cell r="M167">
            <v>110</v>
          </cell>
          <cell r="N167">
            <v>111</v>
          </cell>
          <cell r="P167">
            <v>111</v>
          </cell>
          <cell r="W167">
            <v>58</v>
          </cell>
          <cell r="Z167">
            <v>58</v>
          </cell>
          <cell r="AA167">
            <v>775</v>
          </cell>
          <cell r="AB167">
            <v>833</v>
          </cell>
          <cell r="AC167">
            <v>30</v>
          </cell>
          <cell r="AD167">
            <v>14</v>
          </cell>
          <cell r="AE167">
            <v>877</v>
          </cell>
        </row>
        <row r="168">
          <cell r="B168">
            <v>1350702</v>
          </cell>
          <cell r="C168" t="str">
            <v>E</v>
          </cell>
          <cell r="D168">
            <v>3507</v>
          </cell>
          <cell r="E168" t="e">
            <v>#N/A</v>
          </cell>
          <cell r="F168" t="str">
            <v>EAGLE ROCK H/G MAG       E</v>
          </cell>
          <cell r="G168" t="str">
            <v>EAGLE ROCK EL            E</v>
          </cell>
          <cell r="H168">
            <v>0</v>
          </cell>
          <cell r="I168">
            <v>0</v>
          </cell>
          <cell r="J168">
            <v>0</v>
          </cell>
          <cell r="K168">
            <v>9</v>
          </cell>
          <cell r="L168">
            <v>15</v>
          </cell>
          <cell r="M168">
            <v>10</v>
          </cell>
          <cell r="N168">
            <v>16</v>
          </cell>
          <cell r="P168">
            <v>16</v>
          </cell>
          <cell r="W168">
            <v>0</v>
          </cell>
          <cell r="Z168">
            <v>0</v>
          </cell>
          <cell r="AA168">
            <v>50</v>
          </cell>
          <cell r="AB168">
            <v>50</v>
          </cell>
          <cell r="AC168">
            <v>0</v>
          </cell>
          <cell r="AD168">
            <v>0</v>
          </cell>
          <cell r="AE168">
            <v>50</v>
          </cell>
        </row>
        <row r="169">
          <cell r="B169">
            <v>1350703</v>
          </cell>
          <cell r="C169" t="str">
            <v>E</v>
          </cell>
          <cell r="D169">
            <v>3507</v>
          </cell>
          <cell r="E169" t="e">
            <v>#N/A</v>
          </cell>
          <cell r="F169" t="str">
            <v>EAGLE ROCK GFTD MAG CTR  E</v>
          </cell>
          <cell r="G169" t="str">
            <v>EAGLE ROCK EL            E</v>
          </cell>
          <cell r="H169">
            <v>0</v>
          </cell>
          <cell r="I169">
            <v>0</v>
          </cell>
          <cell r="J169">
            <v>0</v>
          </cell>
          <cell r="K169">
            <v>24</v>
          </cell>
          <cell r="L169">
            <v>34</v>
          </cell>
          <cell r="M169">
            <v>34</v>
          </cell>
          <cell r="N169">
            <v>34</v>
          </cell>
          <cell r="P169">
            <v>34</v>
          </cell>
          <cell r="W169">
            <v>0</v>
          </cell>
          <cell r="Z169">
            <v>0</v>
          </cell>
          <cell r="AA169">
            <v>126</v>
          </cell>
          <cell r="AB169">
            <v>126</v>
          </cell>
          <cell r="AC169">
            <v>0</v>
          </cell>
          <cell r="AD169">
            <v>0</v>
          </cell>
          <cell r="AE169">
            <v>126</v>
          </cell>
        </row>
        <row r="170">
          <cell r="B170">
            <v>1352101</v>
          </cell>
          <cell r="C170" t="str">
            <v>E</v>
          </cell>
          <cell r="D170">
            <v>3521</v>
          </cell>
          <cell r="E170" t="e">
            <v>#N/A</v>
          </cell>
          <cell r="F170" t="str">
            <v>EASTMAN EL               E</v>
          </cell>
          <cell r="G170" t="str">
            <v>EASTMAN EL               E</v>
          </cell>
          <cell r="H170">
            <v>215</v>
          </cell>
          <cell r="I170">
            <v>197</v>
          </cell>
          <cell r="J170">
            <v>206</v>
          </cell>
          <cell r="K170">
            <v>216</v>
          </cell>
          <cell r="L170">
            <v>198</v>
          </cell>
          <cell r="M170">
            <v>180</v>
          </cell>
          <cell r="N170">
            <v>0</v>
          </cell>
          <cell r="P170">
            <v>0</v>
          </cell>
          <cell r="W170">
            <v>36</v>
          </cell>
          <cell r="Z170">
            <v>36</v>
          </cell>
          <cell r="AA170">
            <v>1212</v>
          </cell>
          <cell r="AB170">
            <v>1248</v>
          </cell>
          <cell r="AC170">
            <v>56</v>
          </cell>
          <cell r="AD170">
            <v>0</v>
          </cell>
          <cell r="AE170">
            <v>1304</v>
          </cell>
        </row>
        <row r="171">
          <cell r="B171">
            <v>1354101</v>
          </cell>
          <cell r="C171" t="str">
            <v>E</v>
          </cell>
          <cell r="D171">
            <v>3541</v>
          </cell>
          <cell r="E171" t="e">
            <v>#N/A</v>
          </cell>
          <cell r="F171" t="str">
            <v>EL DORADO EL             E</v>
          </cell>
          <cell r="G171" t="str">
            <v>EL DORADO EL             E</v>
          </cell>
          <cell r="H171">
            <v>80</v>
          </cell>
          <cell r="I171">
            <v>106</v>
          </cell>
          <cell r="J171">
            <v>90</v>
          </cell>
          <cell r="K171">
            <v>95</v>
          </cell>
          <cell r="L171">
            <v>105</v>
          </cell>
          <cell r="M171">
            <v>80</v>
          </cell>
          <cell r="N171">
            <v>0</v>
          </cell>
          <cell r="P171">
            <v>0</v>
          </cell>
          <cell r="W171">
            <v>36</v>
          </cell>
          <cell r="Z171">
            <v>36</v>
          </cell>
          <cell r="AA171">
            <v>556</v>
          </cell>
          <cell r="AB171">
            <v>592</v>
          </cell>
          <cell r="AC171">
            <v>60</v>
          </cell>
          <cell r="AD171">
            <v>0</v>
          </cell>
          <cell r="AE171">
            <v>652</v>
          </cell>
        </row>
        <row r="172">
          <cell r="B172">
            <v>1354501</v>
          </cell>
          <cell r="C172" t="str">
            <v>E</v>
          </cell>
          <cell r="D172">
            <v>3545</v>
          </cell>
          <cell r="E172" t="e">
            <v>#N/A</v>
          </cell>
          <cell r="F172" t="str">
            <v>EL ORO EL                E</v>
          </cell>
          <cell r="G172" t="str">
            <v>EL ORO EL                E</v>
          </cell>
          <cell r="H172">
            <v>71</v>
          </cell>
          <cell r="I172">
            <v>79</v>
          </cell>
          <cell r="J172">
            <v>84</v>
          </cell>
          <cell r="K172">
            <v>82</v>
          </cell>
          <cell r="L172">
            <v>98</v>
          </cell>
          <cell r="M172">
            <v>89</v>
          </cell>
          <cell r="N172">
            <v>0</v>
          </cell>
          <cell r="P172">
            <v>0</v>
          </cell>
          <cell r="W172">
            <v>14</v>
          </cell>
          <cell r="Z172">
            <v>14</v>
          </cell>
          <cell r="AA172">
            <v>503</v>
          </cell>
          <cell r="AB172">
            <v>517</v>
          </cell>
          <cell r="AC172">
            <v>0</v>
          </cell>
          <cell r="AD172">
            <v>0</v>
          </cell>
          <cell r="AE172">
            <v>517</v>
          </cell>
        </row>
        <row r="173">
          <cell r="B173">
            <v>1354801</v>
          </cell>
          <cell r="C173" t="str">
            <v>SPAN</v>
          </cell>
          <cell r="D173">
            <v>3548</v>
          </cell>
          <cell r="E173" t="e">
            <v>#N/A</v>
          </cell>
          <cell r="F173" t="str">
            <v>ELIZABETH LC</v>
          </cell>
          <cell r="G173" t="str">
            <v>ELIZABETH LC</v>
          </cell>
          <cell r="H173">
            <v>114</v>
          </cell>
          <cell r="I173">
            <v>165</v>
          </cell>
          <cell r="J173">
            <v>124</v>
          </cell>
          <cell r="K173">
            <v>133</v>
          </cell>
          <cell r="L173">
            <v>118</v>
          </cell>
          <cell r="M173">
            <v>143</v>
          </cell>
          <cell r="N173">
            <v>0</v>
          </cell>
          <cell r="O173">
            <v>141</v>
          </cell>
          <cell r="P173">
            <v>141</v>
          </cell>
          <cell r="Q173">
            <v>350</v>
          </cell>
          <cell r="R173">
            <v>358</v>
          </cell>
          <cell r="S173">
            <v>187</v>
          </cell>
          <cell r="T173">
            <v>184</v>
          </cell>
          <cell r="U173">
            <v>188</v>
          </cell>
          <cell r="V173">
            <v>186</v>
          </cell>
          <cell r="W173">
            <v>16</v>
          </cell>
          <cell r="X173">
            <v>47</v>
          </cell>
          <cell r="Y173">
            <v>24</v>
          </cell>
          <cell r="Z173">
            <v>87</v>
          </cell>
          <cell r="AA173">
            <v>2391</v>
          </cell>
          <cell r="AB173">
            <v>2478</v>
          </cell>
          <cell r="AC173">
            <v>53</v>
          </cell>
          <cell r="AD173">
            <v>0</v>
          </cell>
          <cell r="AE173">
            <v>2531</v>
          </cell>
        </row>
        <row r="174">
          <cell r="B174">
            <v>1356201</v>
          </cell>
          <cell r="C174" t="str">
            <v>E</v>
          </cell>
          <cell r="D174">
            <v>3562</v>
          </cell>
          <cell r="E174" t="e">
            <v>#N/A</v>
          </cell>
          <cell r="F174" t="str">
            <v>EL SERENO EL             E</v>
          </cell>
          <cell r="G174" t="str">
            <v>EL SERENO EL             E</v>
          </cell>
          <cell r="H174">
            <v>90</v>
          </cell>
          <cell r="I174">
            <v>76</v>
          </cell>
          <cell r="J174">
            <v>91</v>
          </cell>
          <cell r="K174">
            <v>76</v>
          </cell>
          <cell r="L174">
            <v>64</v>
          </cell>
          <cell r="M174">
            <v>83</v>
          </cell>
          <cell r="N174">
            <v>58</v>
          </cell>
          <cell r="P174">
            <v>58</v>
          </cell>
          <cell r="W174">
            <v>7</v>
          </cell>
          <cell r="Z174">
            <v>7</v>
          </cell>
          <cell r="AA174">
            <v>538</v>
          </cell>
          <cell r="AB174">
            <v>545</v>
          </cell>
          <cell r="AC174">
            <v>33</v>
          </cell>
          <cell r="AD174">
            <v>0</v>
          </cell>
          <cell r="AE174">
            <v>578</v>
          </cell>
        </row>
        <row r="175">
          <cell r="B175">
            <v>1357401</v>
          </cell>
          <cell r="C175" t="str">
            <v>E</v>
          </cell>
          <cell r="D175">
            <v>3574</v>
          </cell>
          <cell r="E175" t="e">
            <v>#N/A</v>
          </cell>
          <cell r="F175" t="str">
            <v>SENDAK ELEM              E</v>
          </cell>
          <cell r="G175" t="str">
            <v>SENDAK ELEM              E</v>
          </cell>
          <cell r="H175">
            <v>137</v>
          </cell>
          <cell r="I175">
            <v>106</v>
          </cell>
          <cell r="J175">
            <v>134</v>
          </cell>
          <cell r="K175">
            <v>131</v>
          </cell>
          <cell r="L175">
            <v>118</v>
          </cell>
          <cell r="M175">
            <v>88</v>
          </cell>
          <cell r="N175">
            <v>0</v>
          </cell>
          <cell r="P175">
            <v>0</v>
          </cell>
          <cell r="W175">
            <v>15</v>
          </cell>
          <cell r="Z175">
            <v>15</v>
          </cell>
          <cell r="AA175">
            <v>714</v>
          </cell>
          <cell r="AB175">
            <v>729</v>
          </cell>
          <cell r="AC175">
            <v>53</v>
          </cell>
          <cell r="AD175">
            <v>0</v>
          </cell>
          <cell r="AE175">
            <v>782</v>
          </cell>
        </row>
        <row r="176">
          <cell r="B176">
            <v>1357501</v>
          </cell>
          <cell r="C176" t="str">
            <v>E</v>
          </cell>
          <cell r="D176">
            <v>3575</v>
          </cell>
          <cell r="E176" t="e">
            <v>#N/A</v>
          </cell>
          <cell r="F176" t="str">
            <v>ELYSIAN HTS EL           E</v>
          </cell>
          <cell r="G176" t="str">
            <v>ELYSIAN HTS EL           E</v>
          </cell>
          <cell r="H176">
            <v>49</v>
          </cell>
          <cell r="I176">
            <v>49</v>
          </cell>
          <cell r="J176">
            <v>32</v>
          </cell>
          <cell r="K176">
            <v>41</v>
          </cell>
          <cell r="L176">
            <v>48</v>
          </cell>
          <cell r="M176">
            <v>45</v>
          </cell>
          <cell r="N176">
            <v>26</v>
          </cell>
          <cell r="P176">
            <v>26</v>
          </cell>
          <cell r="W176">
            <v>4</v>
          </cell>
          <cell r="Z176">
            <v>4</v>
          </cell>
          <cell r="AA176">
            <v>290</v>
          </cell>
          <cell r="AB176">
            <v>294</v>
          </cell>
          <cell r="AC176">
            <v>0</v>
          </cell>
          <cell r="AD176">
            <v>0</v>
          </cell>
          <cell r="AE176">
            <v>294</v>
          </cell>
        </row>
        <row r="177">
          <cell r="B177">
            <v>1357601</v>
          </cell>
          <cell r="C177" t="str">
            <v>E</v>
          </cell>
          <cell r="D177">
            <v>3576</v>
          </cell>
          <cell r="E177" t="e">
            <v>#N/A</v>
          </cell>
          <cell r="F177" t="str">
            <v>ROSA PARKS LC            E</v>
          </cell>
          <cell r="G177" t="str">
            <v>ROSA PARKS LC            E</v>
          </cell>
          <cell r="H177">
            <v>162</v>
          </cell>
          <cell r="I177">
            <v>163</v>
          </cell>
          <cell r="J177">
            <v>158</v>
          </cell>
          <cell r="K177">
            <v>172</v>
          </cell>
          <cell r="L177">
            <v>142</v>
          </cell>
          <cell r="M177">
            <v>156</v>
          </cell>
          <cell r="N177">
            <v>0</v>
          </cell>
          <cell r="P177">
            <v>0</v>
          </cell>
          <cell r="W177">
            <v>37</v>
          </cell>
          <cell r="Z177">
            <v>37</v>
          </cell>
          <cell r="AA177">
            <v>953</v>
          </cell>
          <cell r="AB177">
            <v>990</v>
          </cell>
          <cell r="AC177">
            <v>0</v>
          </cell>
          <cell r="AD177">
            <v>0</v>
          </cell>
          <cell r="AE177">
            <v>990</v>
          </cell>
        </row>
        <row r="178">
          <cell r="B178">
            <v>1357701</v>
          </cell>
          <cell r="C178" t="str">
            <v>E</v>
          </cell>
          <cell r="D178">
            <v>3577</v>
          </cell>
          <cell r="E178" t="e">
            <v>#N/A</v>
          </cell>
          <cell r="F178" t="str">
            <v>BELLINGHAM PC            E</v>
          </cell>
          <cell r="G178" t="str">
            <v>BELLINGHAM PC            E</v>
          </cell>
          <cell r="H178">
            <v>173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P178">
            <v>0</v>
          </cell>
          <cell r="W178">
            <v>0</v>
          </cell>
          <cell r="Z178">
            <v>0</v>
          </cell>
          <cell r="AA178">
            <v>173</v>
          </cell>
          <cell r="AB178">
            <v>173</v>
          </cell>
          <cell r="AC178">
            <v>60</v>
          </cell>
          <cell r="AD178">
            <v>0</v>
          </cell>
          <cell r="AE178">
            <v>233</v>
          </cell>
        </row>
        <row r="179">
          <cell r="B179">
            <v>1358901</v>
          </cell>
          <cell r="C179" t="str">
            <v>E</v>
          </cell>
          <cell r="D179">
            <v>3589</v>
          </cell>
          <cell r="E179" t="e">
            <v>#N/A</v>
          </cell>
          <cell r="F179" t="str">
            <v>EMELITA EL               E</v>
          </cell>
          <cell r="G179" t="str">
            <v>EMELITA EL               E</v>
          </cell>
          <cell r="H179">
            <v>57</v>
          </cell>
          <cell r="I179">
            <v>76</v>
          </cell>
          <cell r="J179">
            <v>52</v>
          </cell>
          <cell r="K179">
            <v>56</v>
          </cell>
          <cell r="L179">
            <v>74</v>
          </cell>
          <cell r="M179">
            <v>71</v>
          </cell>
          <cell r="N179">
            <v>0</v>
          </cell>
          <cell r="P179">
            <v>0</v>
          </cell>
          <cell r="W179">
            <v>30</v>
          </cell>
          <cell r="Z179">
            <v>30</v>
          </cell>
          <cell r="AA179">
            <v>386</v>
          </cell>
          <cell r="AB179">
            <v>416</v>
          </cell>
          <cell r="AC179">
            <v>0</v>
          </cell>
          <cell r="AD179">
            <v>0</v>
          </cell>
          <cell r="AE179">
            <v>416</v>
          </cell>
        </row>
        <row r="180">
          <cell r="B180">
            <v>1361001</v>
          </cell>
          <cell r="C180" t="str">
            <v>E</v>
          </cell>
          <cell r="D180">
            <v>3610</v>
          </cell>
          <cell r="E180" t="e">
            <v>#N/A</v>
          </cell>
          <cell r="F180" t="str">
            <v>ENADIA EL                E</v>
          </cell>
          <cell r="G180" t="str">
            <v>ENADIA EL                E</v>
          </cell>
          <cell r="H180">
            <v>43</v>
          </cell>
          <cell r="I180">
            <v>25</v>
          </cell>
          <cell r="J180">
            <v>31</v>
          </cell>
          <cell r="K180">
            <v>18</v>
          </cell>
          <cell r="L180">
            <v>25</v>
          </cell>
          <cell r="M180">
            <v>15</v>
          </cell>
          <cell r="N180">
            <v>0</v>
          </cell>
          <cell r="P180">
            <v>0</v>
          </cell>
          <cell r="W180">
            <v>0</v>
          </cell>
          <cell r="Z180">
            <v>0</v>
          </cell>
          <cell r="AA180">
            <v>157</v>
          </cell>
          <cell r="AB180">
            <v>157</v>
          </cell>
          <cell r="AC180">
            <v>0</v>
          </cell>
          <cell r="AD180">
            <v>18</v>
          </cell>
          <cell r="AE180">
            <v>175</v>
          </cell>
        </row>
        <row r="181">
          <cell r="B181">
            <v>1361601</v>
          </cell>
          <cell r="C181" t="str">
            <v>E</v>
          </cell>
          <cell r="D181">
            <v>3616</v>
          </cell>
          <cell r="E181" t="e">
            <v>#N/A</v>
          </cell>
          <cell r="F181" t="str">
            <v>ENCINO EL                E</v>
          </cell>
          <cell r="G181" t="str">
            <v>ENCINO EL                E</v>
          </cell>
          <cell r="H181">
            <v>97</v>
          </cell>
          <cell r="I181">
            <v>92</v>
          </cell>
          <cell r="J181">
            <v>87</v>
          </cell>
          <cell r="K181">
            <v>69</v>
          </cell>
          <cell r="L181">
            <v>62</v>
          </cell>
          <cell r="M181">
            <v>66</v>
          </cell>
          <cell r="N181">
            <v>0</v>
          </cell>
          <cell r="P181">
            <v>0</v>
          </cell>
          <cell r="W181">
            <v>9</v>
          </cell>
          <cell r="Z181">
            <v>9</v>
          </cell>
          <cell r="AA181">
            <v>473</v>
          </cell>
          <cell r="AB181">
            <v>482</v>
          </cell>
          <cell r="AC181">
            <v>0</v>
          </cell>
          <cell r="AD181">
            <v>10</v>
          </cell>
          <cell r="AE181">
            <v>492</v>
          </cell>
        </row>
        <row r="182">
          <cell r="B182">
            <v>1363001</v>
          </cell>
          <cell r="C182" t="str">
            <v>E</v>
          </cell>
          <cell r="D182">
            <v>3630</v>
          </cell>
          <cell r="E182" t="e">
            <v>#N/A</v>
          </cell>
          <cell r="F182" t="str">
            <v>ERWIN EL                 E</v>
          </cell>
          <cell r="G182" t="str">
            <v>ERWIN EL                 E</v>
          </cell>
          <cell r="H182">
            <v>117</v>
          </cell>
          <cell r="I182">
            <v>123</v>
          </cell>
          <cell r="J182">
            <v>150</v>
          </cell>
          <cell r="K182">
            <v>140</v>
          </cell>
          <cell r="L182">
            <v>147</v>
          </cell>
          <cell r="M182">
            <v>154</v>
          </cell>
          <cell r="N182">
            <v>0</v>
          </cell>
          <cell r="P182">
            <v>0</v>
          </cell>
          <cell r="W182">
            <v>54</v>
          </cell>
          <cell r="Z182">
            <v>54</v>
          </cell>
          <cell r="AA182">
            <v>831</v>
          </cell>
          <cell r="AB182">
            <v>885</v>
          </cell>
          <cell r="AC182">
            <v>52</v>
          </cell>
          <cell r="AD182">
            <v>0</v>
          </cell>
          <cell r="AE182">
            <v>937</v>
          </cell>
        </row>
        <row r="183">
          <cell r="B183">
            <v>1364001</v>
          </cell>
          <cell r="C183" t="str">
            <v>E</v>
          </cell>
          <cell r="D183">
            <v>3640</v>
          </cell>
          <cell r="E183" t="e">
            <v>#N/A</v>
          </cell>
          <cell r="F183" t="str">
            <v>ESHELMAN EL              E</v>
          </cell>
          <cell r="G183" t="str">
            <v>ESHELMAN EL              E</v>
          </cell>
          <cell r="H183">
            <v>98</v>
          </cell>
          <cell r="I183">
            <v>90</v>
          </cell>
          <cell r="J183">
            <v>104</v>
          </cell>
          <cell r="K183">
            <v>95</v>
          </cell>
          <cell r="L183">
            <v>95</v>
          </cell>
          <cell r="M183">
            <v>102</v>
          </cell>
          <cell r="N183">
            <v>0</v>
          </cell>
          <cell r="P183">
            <v>0</v>
          </cell>
          <cell r="W183">
            <v>22</v>
          </cell>
          <cell r="Z183">
            <v>22</v>
          </cell>
          <cell r="AA183">
            <v>584</v>
          </cell>
          <cell r="AB183">
            <v>606</v>
          </cell>
          <cell r="AC183">
            <v>30</v>
          </cell>
          <cell r="AD183">
            <v>0</v>
          </cell>
          <cell r="AE183">
            <v>636</v>
          </cell>
        </row>
        <row r="184">
          <cell r="B184">
            <v>1367101</v>
          </cell>
          <cell r="C184" t="str">
            <v>E</v>
          </cell>
          <cell r="D184">
            <v>3671</v>
          </cell>
          <cell r="E184" t="e">
            <v>#N/A</v>
          </cell>
          <cell r="F184" t="str">
            <v>EUCLID EL                E</v>
          </cell>
          <cell r="G184" t="str">
            <v>EUCLID EL                E</v>
          </cell>
          <cell r="H184">
            <v>169</v>
          </cell>
          <cell r="I184">
            <v>116</v>
          </cell>
          <cell r="J184">
            <v>113</v>
          </cell>
          <cell r="K184">
            <v>114</v>
          </cell>
          <cell r="L184">
            <v>89</v>
          </cell>
          <cell r="M184">
            <v>84</v>
          </cell>
          <cell r="N184">
            <v>0</v>
          </cell>
          <cell r="P184">
            <v>0</v>
          </cell>
          <cell r="W184">
            <v>14</v>
          </cell>
          <cell r="Z184">
            <v>14</v>
          </cell>
          <cell r="AA184">
            <v>685</v>
          </cell>
          <cell r="AB184">
            <v>699</v>
          </cell>
          <cell r="AC184">
            <v>62</v>
          </cell>
          <cell r="AD184">
            <v>1</v>
          </cell>
          <cell r="AE184">
            <v>762</v>
          </cell>
        </row>
        <row r="185">
          <cell r="B185">
            <v>1367102</v>
          </cell>
          <cell r="C185" t="str">
            <v>E</v>
          </cell>
          <cell r="D185">
            <v>3671</v>
          </cell>
          <cell r="E185" t="e">
            <v>#N/A</v>
          </cell>
          <cell r="F185" t="str">
            <v>EUCLID GIFTED HI AB MAG  E</v>
          </cell>
          <cell r="G185" t="str">
            <v>EUCLID EL                E</v>
          </cell>
          <cell r="H185">
            <v>0</v>
          </cell>
          <cell r="I185">
            <v>64</v>
          </cell>
          <cell r="J185">
            <v>62</v>
          </cell>
          <cell r="K185">
            <v>91</v>
          </cell>
          <cell r="L185">
            <v>84</v>
          </cell>
          <cell r="M185">
            <v>75</v>
          </cell>
          <cell r="N185">
            <v>0</v>
          </cell>
          <cell r="P185">
            <v>0</v>
          </cell>
          <cell r="W185">
            <v>0</v>
          </cell>
          <cell r="Z185">
            <v>0</v>
          </cell>
          <cell r="AA185">
            <v>376</v>
          </cell>
          <cell r="AB185">
            <v>376</v>
          </cell>
          <cell r="AC185">
            <v>0</v>
          </cell>
          <cell r="AD185">
            <v>0</v>
          </cell>
          <cell r="AE185">
            <v>376</v>
          </cell>
        </row>
        <row r="186">
          <cell r="B186">
            <v>1369901</v>
          </cell>
          <cell r="C186" t="str">
            <v>E</v>
          </cell>
          <cell r="D186">
            <v>3699</v>
          </cell>
          <cell r="E186" t="e">
            <v>#N/A</v>
          </cell>
          <cell r="F186" t="str">
            <v>EVERGREEN EL             E</v>
          </cell>
          <cell r="G186" t="str">
            <v>EVERGREEN EL             E</v>
          </cell>
          <cell r="H186">
            <v>127</v>
          </cell>
          <cell r="I186">
            <v>123</v>
          </cell>
          <cell r="J186">
            <v>129</v>
          </cell>
          <cell r="K186">
            <v>130</v>
          </cell>
          <cell r="L186">
            <v>113</v>
          </cell>
          <cell r="M186">
            <v>141</v>
          </cell>
          <cell r="N186">
            <v>0</v>
          </cell>
          <cell r="P186">
            <v>0</v>
          </cell>
          <cell r="W186">
            <v>24</v>
          </cell>
          <cell r="Z186">
            <v>24</v>
          </cell>
          <cell r="AA186">
            <v>763</v>
          </cell>
          <cell r="AB186">
            <v>787</v>
          </cell>
          <cell r="AC186">
            <v>60</v>
          </cell>
          <cell r="AD186">
            <v>0</v>
          </cell>
          <cell r="AE186">
            <v>847</v>
          </cell>
        </row>
        <row r="187">
          <cell r="B187">
            <v>1371201</v>
          </cell>
          <cell r="C187" t="str">
            <v>E</v>
          </cell>
          <cell r="D187">
            <v>3712</v>
          </cell>
          <cell r="E187" t="e">
            <v>#N/A</v>
          </cell>
          <cell r="F187" t="str">
            <v>FAIR EL                  E</v>
          </cell>
          <cell r="G187" t="str">
            <v>FAIR EL                  E</v>
          </cell>
          <cell r="H187">
            <v>221</v>
          </cell>
          <cell r="I187">
            <v>249</v>
          </cell>
          <cell r="J187">
            <v>209</v>
          </cell>
          <cell r="K187">
            <v>189</v>
          </cell>
          <cell r="L187">
            <v>174</v>
          </cell>
          <cell r="M187">
            <v>183</v>
          </cell>
          <cell r="N187">
            <v>0</v>
          </cell>
          <cell r="P187">
            <v>0</v>
          </cell>
          <cell r="W187">
            <v>44</v>
          </cell>
          <cell r="Z187">
            <v>44</v>
          </cell>
          <cell r="AA187">
            <v>1225</v>
          </cell>
          <cell r="AB187">
            <v>1269</v>
          </cell>
          <cell r="AC187">
            <v>58</v>
          </cell>
          <cell r="AD187">
            <v>0</v>
          </cell>
          <cell r="AE187">
            <v>1327</v>
          </cell>
        </row>
        <row r="188">
          <cell r="B188">
            <v>1372601</v>
          </cell>
          <cell r="C188" t="str">
            <v>E</v>
          </cell>
          <cell r="D188">
            <v>3726</v>
          </cell>
          <cell r="E188" t="e">
            <v>#N/A</v>
          </cell>
          <cell r="F188" t="str">
            <v>FAIRBURN EL              E</v>
          </cell>
          <cell r="G188" t="str">
            <v>FAIRBURN EL              E</v>
          </cell>
          <cell r="H188">
            <v>74</v>
          </cell>
          <cell r="I188">
            <v>75</v>
          </cell>
          <cell r="J188">
            <v>74</v>
          </cell>
          <cell r="K188">
            <v>73</v>
          </cell>
          <cell r="L188">
            <v>67</v>
          </cell>
          <cell r="M188">
            <v>56</v>
          </cell>
          <cell r="N188">
            <v>0</v>
          </cell>
          <cell r="P188">
            <v>0</v>
          </cell>
          <cell r="W188">
            <v>0</v>
          </cell>
          <cell r="Z188">
            <v>0</v>
          </cell>
          <cell r="AA188">
            <v>419</v>
          </cell>
          <cell r="AB188">
            <v>419</v>
          </cell>
          <cell r="AC188">
            <v>0</v>
          </cell>
          <cell r="AD188">
            <v>0</v>
          </cell>
          <cell r="AE188">
            <v>419</v>
          </cell>
        </row>
        <row r="189">
          <cell r="B189">
            <v>1374001</v>
          </cell>
          <cell r="C189" t="str">
            <v>E</v>
          </cell>
          <cell r="D189">
            <v>3740</v>
          </cell>
          <cell r="E189" t="e">
            <v>#N/A</v>
          </cell>
          <cell r="F189" t="str">
            <v>FARMDALE EL              E</v>
          </cell>
          <cell r="G189" t="str">
            <v>FARMDALE EL              E</v>
          </cell>
          <cell r="H189">
            <v>93</v>
          </cell>
          <cell r="I189">
            <v>88</v>
          </cell>
          <cell r="J189">
            <v>82</v>
          </cell>
          <cell r="K189">
            <v>75</v>
          </cell>
          <cell r="L189">
            <v>94</v>
          </cell>
          <cell r="M189">
            <v>93</v>
          </cell>
          <cell r="N189">
            <v>0</v>
          </cell>
          <cell r="P189">
            <v>0</v>
          </cell>
          <cell r="W189">
            <v>55</v>
          </cell>
          <cell r="Z189">
            <v>55</v>
          </cell>
          <cell r="AA189">
            <v>525</v>
          </cell>
          <cell r="AB189">
            <v>580</v>
          </cell>
          <cell r="AC189">
            <v>50</v>
          </cell>
          <cell r="AD189">
            <v>22</v>
          </cell>
          <cell r="AE189">
            <v>652</v>
          </cell>
        </row>
        <row r="190">
          <cell r="B190">
            <v>1375301</v>
          </cell>
          <cell r="C190" t="str">
            <v>E</v>
          </cell>
          <cell r="D190">
            <v>3753</v>
          </cell>
          <cell r="E190" t="e">
            <v>#N/A</v>
          </cell>
          <cell r="F190" t="str">
            <v>FERNANGELES EL           E</v>
          </cell>
          <cell r="G190" t="str">
            <v>FERNANGELES EL           E</v>
          </cell>
          <cell r="H190">
            <v>144</v>
          </cell>
          <cell r="I190">
            <v>140</v>
          </cell>
          <cell r="J190">
            <v>166</v>
          </cell>
          <cell r="K190">
            <v>156</v>
          </cell>
          <cell r="L190">
            <v>150</v>
          </cell>
          <cell r="M190">
            <v>143</v>
          </cell>
          <cell r="N190">
            <v>0</v>
          </cell>
          <cell r="P190">
            <v>0</v>
          </cell>
          <cell r="W190">
            <v>32</v>
          </cell>
          <cell r="Z190">
            <v>32</v>
          </cell>
          <cell r="AA190">
            <v>899</v>
          </cell>
          <cell r="AB190">
            <v>931</v>
          </cell>
          <cell r="AC190">
            <v>60</v>
          </cell>
          <cell r="AD190">
            <v>0</v>
          </cell>
          <cell r="AE190">
            <v>991</v>
          </cell>
        </row>
        <row r="191">
          <cell r="B191">
            <v>1376701</v>
          </cell>
          <cell r="C191" t="str">
            <v>E</v>
          </cell>
          <cell r="D191">
            <v>3767</v>
          </cell>
          <cell r="E191" t="e">
            <v>#N/A</v>
          </cell>
          <cell r="F191" t="str">
            <v>15TH STREET EL           E</v>
          </cell>
          <cell r="G191" t="str">
            <v>15TH STREET EL           E</v>
          </cell>
          <cell r="H191">
            <v>89</v>
          </cell>
          <cell r="I191">
            <v>110</v>
          </cell>
          <cell r="J191">
            <v>109</v>
          </cell>
          <cell r="K191">
            <v>107</v>
          </cell>
          <cell r="L191">
            <v>112</v>
          </cell>
          <cell r="M191">
            <v>86</v>
          </cell>
          <cell r="N191">
            <v>0</v>
          </cell>
          <cell r="P191">
            <v>0</v>
          </cell>
          <cell r="W191">
            <v>21</v>
          </cell>
          <cell r="Z191">
            <v>21</v>
          </cell>
          <cell r="AA191">
            <v>613</v>
          </cell>
          <cell r="AB191">
            <v>634</v>
          </cell>
          <cell r="AC191">
            <v>16</v>
          </cell>
          <cell r="AD191">
            <v>0</v>
          </cell>
          <cell r="AE191">
            <v>650</v>
          </cell>
        </row>
        <row r="192">
          <cell r="B192">
            <v>1378101</v>
          </cell>
          <cell r="C192" t="str">
            <v>E</v>
          </cell>
          <cell r="D192">
            <v>3781</v>
          </cell>
          <cell r="E192" t="e">
            <v>#N/A</v>
          </cell>
          <cell r="F192" t="str">
            <v>54TH ST EL               E</v>
          </cell>
          <cell r="G192" t="str">
            <v>54TH ST EL               E</v>
          </cell>
          <cell r="H192">
            <v>50</v>
          </cell>
          <cell r="I192">
            <v>48</v>
          </cell>
          <cell r="J192">
            <v>78</v>
          </cell>
          <cell r="K192">
            <v>54</v>
          </cell>
          <cell r="L192">
            <v>73</v>
          </cell>
          <cell r="M192">
            <v>73</v>
          </cell>
          <cell r="N192">
            <v>0</v>
          </cell>
          <cell r="P192">
            <v>0</v>
          </cell>
          <cell r="W192">
            <v>21</v>
          </cell>
          <cell r="Z192">
            <v>21</v>
          </cell>
          <cell r="AA192">
            <v>376</v>
          </cell>
          <cell r="AB192">
            <v>397</v>
          </cell>
          <cell r="AC192">
            <v>32</v>
          </cell>
          <cell r="AD192">
            <v>0</v>
          </cell>
          <cell r="AE192">
            <v>429</v>
          </cell>
        </row>
        <row r="193">
          <cell r="B193">
            <v>1379501</v>
          </cell>
          <cell r="C193" t="str">
            <v>E</v>
          </cell>
          <cell r="D193">
            <v>3795</v>
          </cell>
          <cell r="E193" t="e">
            <v>#N/A</v>
          </cell>
          <cell r="F193" t="str">
            <v>59TH ST EL               E</v>
          </cell>
          <cell r="G193" t="str">
            <v>59TH ST EL               E</v>
          </cell>
          <cell r="H193">
            <v>69</v>
          </cell>
          <cell r="I193">
            <v>64</v>
          </cell>
          <cell r="J193">
            <v>72</v>
          </cell>
          <cell r="K193">
            <v>65</v>
          </cell>
          <cell r="L193">
            <v>43</v>
          </cell>
          <cell r="M193">
            <v>61</v>
          </cell>
          <cell r="N193">
            <v>0</v>
          </cell>
          <cell r="P193">
            <v>0</v>
          </cell>
          <cell r="W193">
            <v>27</v>
          </cell>
          <cell r="Z193">
            <v>27</v>
          </cell>
          <cell r="AA193">
            <v>374</v>
          </cell>
          <cell r="AB193">
            <v>401</v>
          </cell>
          <cell r="AC193">
            <v>28</v>
          </cell>
          <cell r="AD193">
            <v>17</v>
          </cell>
          <cell r="AE193">
            <v>446</v>
          </cell>
        </row>
        <row r="194">
          <cell r="B194">
            <v>1380801</v>
          </cell>
          <cell r="C194" t="str">
            <v>E</v>
          </cell>
          <cell r="D194">
            <v>3808</v>
          </cell>
          <cell r="E194" t="e">
            <v>#N/A</v>
          </cell>
          <cell r="F194" t="str">
            <v>52ND ST EL               E</v>
          </cell>
          <cell r="G194" t="str">
            <v>52ND ST EL               E</v>
          </cell>
          <cell r="H194">
            <v>115</v>
          </cell>
          <cell r="I194">
            <v>110</v>
          </cell>
          <cell r="J194">
            <v>90</v>
          </cell>
          <cell r="K194">
            <v>126</v>
          </cell>
          <cell r="L194">
            <v>140</v>
          </cell>
          <cell r="M194">
            <v>151</v>
          </cell>
          <cell r="N194">
            <v>0</v>
          </cell>
          <cell r="P194">
            <v>0</v>
          </cell>
          <cell r="W194">
            <v>49</v>
          </cell>
          <cell r="Z194">
            <v>49</v>
          </cell>
          <cell r="AA194">
            <v>732</v>
          </cell>
          <cell r="AB194">
            <v>781</v>
          </cell>
          <cell r="AC194">
            <v>21</v>
          </cell>
          <cell r="AD194">
            <v>38</v>
          </cell>
          <cell r="AE194">
            <v>840</v>
          </cell>
        </row>
        <row r="195">
          <cell r="B195">
            <v>1382201</v>
          </cell>
          <cell r="C195" t="str">
            <v>E</v>
          </cell>
          <cell r="D195">
            <v>3822</v>
          </cell>
          <cell r="E195" t="e">
            <v>#N/A</v>
          </cell>
          <cell r="F195" t="str">
            <v>FIGUEROA EL              E</v>
          </cell>
          <cell r="G195" t="str">
            <v>FIGUEROA EL              E</v>
          </cell>
          <cell r="H195">
            <v>0</v>
          </cell>
          <cell r="I195">
            <v>11</v>
          </cell>
          <cell r="J195">
            <v>102</v>
          </cell>
          <cell r="K195">
            <v>97</v>
          </cell>
          <cell r="L195">
            <v>117</v>
          </cell>
          <cell r="M195">
            <v>110</v>
          </cell>
          <cell r="N195">
            <v>0</v>
          </cell>
          <cell r="P195">
            <v>0</v>
          </cell>
          <cell r="W195">
            <v>17</v>
          </cell>
          <cell r="Z195">
            <v>17</v>
          </cell>
          <cell r="AA195">
            <v>437</v>
          </cell>
          <cell r="AB195">
            <v>454</v>
          </cell>
          <cell r="AC195">
            <v>53</v>
          </cell>
          <cell r="AD195">
            <v>0</v>
          </cell>
          <cell r="AE195">
            <v>507</v>
          </cell>
        </row>
        <row r="196">
          <cell r="B196">
            <v>1382901</v>
          </cell>
          <cell r="C196" t="str">
            <v>E</v>
          </cell>
          <cell r="D196">
            <v>3829</v>
          </cell>
          <cell r="E196" t="e">
            <v>#N/A</v>
          </cell>
          <cell r="F196" t="str">
            <v>BROADOUS EL              E</v>
          </cell>
          <cell r="G196" t="str">
            <v>BROADOUS EL              E</v>
          </cell>
          <cell r="H196">
            <v>129</v>
          </cell>
          <cell r="I196">
            <v>134</v>
          </cell>
          <cell r="J196">
            <v>113</v>
          </cell>
          <cell r="K196">
            <v>110</v>
          </cell>
          <cell r="L196">
            <v>87</v>
          </cell>
          <cell r="M196">
            <v>106</v>
          </cell>
          <cell r="N196">
            <v>0</v>
          </cell>
          <cell r="P196">
            <v>0</v>
          </cell>
          <cell r="W196">
            <v>34</v>
          </cell>
          <cell r="Z196">
            <v>34</v>
          </cell>
          <cell r="AA196">
            <v>679</v>
          </cell>
          <cell r="AB196">
            <v>713</v>
          </cell>
          <cell r="AC196">
            <v>41</v>
          </cell>
          <cell r="AD196">
            <v>0</v>
          </cell>
          <cell r="AE196">
            <v>754</v>
          </cell>
        </row>
        <row r="197">
          <cell r="B197">
            <v>1382902</v>
          </cell>
          <cell r="C197" t="str">
            <v>E</v>
          </cell>
          <cell r="D197">
            <v>3829</v>
          </cell>
          <cell r="E197" t="e">
            <v>#N/A</v>
          </cell>
          <cell r="F197" t="str">
            <v>BROADOUS FND MAG CTR     E</v>
          </cell>
          <cell r="G197" t="str">
            <v>BROADOUS EL              E</v>
          </cell>
          <cell r="H197">
            <v>0</v>
          </cell>
          <cell r="I197">
            <v>0</v>
          </cell>
          <cell r="J197">
            <v>0</v>
          </cell>
          <cell r="K197">
            <v>19</v>
          </cell>
          <cell r="L197">
            <v>26</v>
          </cell>
          <cell r="M197">
            <v>26</v>
          </cell>
          <cell r="N197">
            <v>0</v>
          </cell>
          <cell r="P197">
            <v>0</v>
          </cell>
          <cell r="W197">
            <v>0</v>
          </cell>
          <cell r="Z197">
            <v>0</v>
          </cell>
          <cell r="AA197">
            <v>71</v>
          </cell>
          <cell r="AB197">
            <v>71</v>
          </cell>
          <cell r="AC197">
            <v>0</v>
          </cell>
          <cell r="AD197">
            <v>0</v>
          </cell>
          <cell r="AE197">
            <v>71</v>
          </cell>
        </row>
        <row r="198">
          <cell r="B198">
            <v>1383601</v>
          </cell>
          <cell r="C198" t="str">
            <v>E</v>
          </cell>
          <cell r="D198">
            <v>3836</v>
          </cell>
          <cell r="E198" t="e">
            <v>#N/A</v>
          </cell>
          <cell r="F198" t="str">
            <v>1ST ST EL                E</v>
          </cell>
          <cell r="G198" t="str">
            <v>1ST ST EL                E</v>
          </cell>
          <cell r="H198">
            <v>111</v>
          </cell>
          <cell r="I198">
            <v>109</v>
          </cell>
          <cell r="J198">
            <v>117</v>
          </cell>
          <cell r="K198">
            <v>124</v>
          </cell>
          <cell r="L198">
            <v>101</v>
          </cell>
          <cell r="M198">
            <v>102</v>
          </cell>
          <cell r="N198">
            <v>0</v>
          </cell>
          <cell r="P198">
            <v>0</v>
          </cell>
          <cell r="W198">
            <v>12</v>
          </cell>
          <cell r="Z198">
            <v>12</v>
          </cell>
          <cell r="AA198">
            <v>664</v>
          </cell>
          <cell r="AB198">
            <v>676</v>
          </cell>
          <cell r="AC198">
            <v>26</v>
          </cell>
          <cell r="AD198">
            <v>0</v>
          </cell>
          <cell r="AE198">
            <v>702</v>
          </cell>
        </row>
        <row r="199">
          <cell r="B199">
            <v>1384901</v>
          </cell>
          <cell r="C199" t="str">
            <v>E</v>
          </cell>
          <cell r="D199">
            <v>3849</v>
          </cell>
          <cell r="E199" t="e">
            <v>#N/A</v>
          </cell>
          <cell r="F199" t="str">
            <v>FISHBURN EL              E</v>
          </cell>
          <cell r="G199" t="str">
            <v>FISHBURN EL              E</v>
          </cell>
          <cell r="H199">
            <v>97</v>
          </cell>
          <cell r="I199">
            <v>116</v>
          </cell>
          <cell r="J199">
            <v>128</v>
          </cell>
          <cell r="K199">
            <v>102</v>
          </cell>
          <cell r="L199">
            <v>110</v>
          </cell>
          <cell r="M199">
            <v>115</v>
          </cell>
          <cell r="N199">
            <v>0</v>
          </cell>
          <cell r="P199">
            <v>0</v>
          </cell>
          <cell r="W199">
            <v>19</v>
          </cell>
          <cell r="Z199">
            <v>19</v>
          </cell>
          <cell r="AA199">
            <v>668</v>
          </cell>
          <cell r="AB199">
            <v>687</v>
          </cell>
          <cell r="AC199">
            <v>30</v>
          </cell>
          <cell r="AD199">
            <v>0</v>
          </cell>
          <cell r="AE199">
            <v>717</v>
          </cell>
        </row>
        <row r="200">
          <cell r="B200">
            <v>1387701</v>
          </cell>
          <cell r="C200" t="str">
            <v>E</v>
          </cell>
          <cell r="D200">
            <v>3877</v>
          </cell>
          <cell r="E200" t="e">
            <v>#N/A</v>
          </cell>
          <cell r="F200" t="str">
            <v>FLETCHER EL              E</v>
          </cell>
          <cell r="G200" t="str">
            <v>FLETCHER EL              E</v>
          </cell>
          <cell r="H200">
            <v>105</v>
          </cell>
          <cell r="I200">
            <v>84</v>
          </cell>
          <cell r="J200">
            <v>105</v>
          </cell>
          <cell r="K200">
            <v>99</v>
          </cell>
          <cell r="L200">
            <v>101</v>
          </cell>
          <cell r="M200">
            <v>88</v>
          </cell>
          <cell r="N200">
            <v>0</v>
          </cell>
          <cell r="P200">
            <v>0</v>
          </cell>
          <cell r="W200">
            <v>13</v>
          </cell>
          <cell r="Z200">
            <v>13</v>
          </cell>
          <cell r="AA200">
            <v>582</v>
          </cell>
          <cell r="AB200">
            <v>595</v>
          </cell>
          <cell r="AC200">
            <v>31</v>
          </cell>
          <cell r="AD200">
            <v>5</v>
          </cell>
          <cell r="AE200">
            <v>631</v>
          </cell>
        </row>
        <row r="201">
          <cell r="B201">
            <v>1389001</v>
          </cell>
          <cell r="C201" t="str">
            <v>E</v>
          </cell>
          <cell r="D201">
            <v>3890</v>
          </cell>
          <cell r="E201" t="e">
            <v>#N/A</v>
          </cell>
          <cell r="F201" t="str">
            <v>FLORENCE EL              E</v>
          </cell>
          <cell r="G201" t="str">
            <v>FLORENCE EL              E</v>
          </cell>
          <cell r="H201">
            <v>139</v>
          </cell>
          <cell r="I201">
            <v>111</v>
          </cell>
          <cell r="J201">
            <v>125</v>
          </cell>
          <cell r="K201">
            <v>127</v>
          </cell>
          <cell r="L201">
            <v>122</v>
          </cell>
          <cell r="M201">
            <v>119</v>
          </cell>
          <cell r="N201">
            <v>0</v>
          </cell>
          <cell r="P201">
            <v>0</v>
          </cell>
          <cell r="W201">
            <v>27</v>
          </cell>
          <cell r="Z201">
            <v>27</v>
          </cell>
          <cell r="AA201">
            <v>743</v>
          </cell>
          <cell r="AB201">
            <v>770</v>
          </cell>
          <cell r="AC201">
            <v>60</v>
          </cell>
          <cell r="AD201">
            <v>26</v>
          </cell>
          <cell r="AE201">
            <v>856</v>
          </cell>
        </row>
        <row r="202">
          <cell r="B202">
            <v>1391801</v>
          </cell>
          <cell r="C202" t="str">
            <v>E</v>
          </cell>
          <cell r="D202">
            <v>3918</v>
          </cell>
          <cell r="E202" t="e">
            <v>#N/A</v>
          </cell>
          <cell r="F202" t="str">
            <v>FORD EL                  E</v>
          </cell>
          <cell r="G202" t="str">
            <v>FORD EL                  E</v>
          </cell>
          <cell r="H202">
            <v>164</v>
          </cell>
          <cell r="I202">
            <v>161</v>
          </cell>
          <cell r="J202">
            <v>180</v>
          </cell>
          <cell r="K202">
            <v>183</v>
          </cell>
          <cell r="L202">
            <v>151</v>
          </cell>
          <cell r="M202">
            <v>153</v>
          </cell>
          <cell r="N202">
            <v>0</v>
          </cell>
          <cell r="P202">
            <v>0</v>
          </cell>
          <cell r="W202">
            <v>24</v>
          </cell>
          <cell r="Z202">
            <v>24</v>
          </cell>
          <cell r="AA202">
            <v>992</v>
          </cell>
          <cell r="AB202">
            <v>1016</v>
          </cell>
          <cell r="AC202">
            <v>60</v>
          </cell>
          <cell r="AD202">
            <v>11</v>
          </cell>
          <cell r="AE202">
            <v>1087</v>
          </cell>
        </row>
        <row r="203">
          <cell r="B203">
            <v>1393201</v>
          </cell>
          <cell r="C203" t="str">
            <v>E</v>
          </cell>
          <cell r="D203">
            <v>3932</v>
          </cell>
          <cell r="E203" t="e">
            <v>#N/A</v>
          </cell>
          <cell r="F203" t="str">
            <v>49TH ST EL               E</v>
          </cell>
          <cell r="G203" t="str">
            <v>49TH ST EL               E</v>
          </cell>
          <cell r="H203">
            <v>152</v>
          </cell>
          <cell r="I203">
            <v>155</v>
          </cell>
          <cell r="J203">
            <v>178</v>
          </cell>
          <cell r="K203">
            <v>174</v>
          </cell>
          <cell r="L203">
            <v>153</v>
          </cell>
          <cell r="M203">
            <v>161</v>
          </cell>
          <cell r="N203">
            <v>0</v>
          </cell>
          <cell r="P203">
            <v>0</v>
          </cell>
          <cell r="W203">
            <v>32</v>
          </cell>
          <cell r="Z203">
            <v>32</v>
          </cell>
          <cell r="AA203">
            <v>973</v>
          </cell>
          <cell r="AB203">
            <v>1005</v>
          </cell>
          <cell r="AC203">
            <v>60</v>
          </cell>
          <cell r="AD203">
            <v>12</v>
          </cell>
          <cell r="AE203">
            <v>1077</v>
          </cell>
        </row>
        <row r="204">
          <cell r="B204">
            <v>1395901</v>
          </cell>
          <cell r="C204" t="str">
            <v>E</v>
          </cell>
          <cell r="D204">
            <v>3959</v>
          </cell>
          <cell r="E204" t="e">
            <v>#N/A</v>
          </cell>
          <cell r="F204" t="str">
            <v>42ND ST EL               E</v>
          </cell>
          <cell r="G204" t="str">
            <v>42ND ST EL               E</v>
          </cell>
          <cell r="H204">
            <v>70</v>
          </cell>
          <cell r="I204">
            <v>48</v>
          </cell>
          <cell r="J204">
            <v>74</v>
          </cell>
          <cell r="K204">
            <v>71</v>
          </cell>
          <cell r="L204">
            <v>64</v>
          </cell>
          <cell r="M204">
            <v>78</v>
          </cell>
          <cell r="N204">
            <v>0</v>
          </cell>
          <cell r="P204">
            <v>0</v>
          </cell>
          <cell r="W204">
            <v>33</v>
          </cell>
          <cell r="Z204">
            <v>33</v>
          </cell>
          <cell r="AA204">
            <v>405</v>
          </cell>
          <cell r="AB204">
            <v>438</v>
          </cell>
          <cell r="AC204">
            <v>30</v>
          </cell>
          <cell r="AD204">
            <v>0</v>
          </cell>
          <cell r="AE204">
            <v>468</v>
          </cell>
        </row>
        <row r="205">
          <cell r="B205">
            <v>1397301</v>
          </cell>
          <cell r="C205" t="str">
            <v>E</v>
          </cell>
          <cell r="D205">
            <v>3973</v>
          </cell>
          <cell r="E205" t="e">
            <v>#N/A</v>
          </cell>
          <cell r="F205" t="str">
            <v>4TH ST EL                E</v>
          </cell>
          <cell r="G205" t="str">
            <v>4TH ST EL                E</v>
          </cell>
          <cell r="H205">
            <v>0</v>
          </cell>
          <cell r="I205">
            <v>165</v>
          </cell>
          <cell r="J205">
            <v>194</v>
          </cell>
          <cell r="K205">
            <v>124</v>
          </cell>
          <cell r="L205">
            <v>148</v>
          </cell>
          <cell r="M205">
            <v>147</v>
          </cell>
          <cell r="N205">
            <v>0</v>
          </cell>
          <cell r="P205">
            <v>0</v>
          </cell>
          <cell r="W205">
            <v>4</v>
          </cell>
          <cell r="Z205">
            <v>4</v>
          </cell>
          <cell r="AA205">
            <v>778</v>
          </cell>
          <cell r="AB205">
            <v>782</v>
          </cell>
          <cell r="AC205">
            <v>0</v>
          </cell>
          <cell r="AD205">
            <v>0</v>
          </cell>
          <cell r="AE205">
            <v>782</v>
          </cell>
        </row>
        <row r="206">
          <cell r="B206">
            <v>1397401</v>
          </cell>
          <cell r="C206" t="str">
            <v>E</v>
          </cell>
          <cell r="D206">
            <v>3974</v>
          </cell>
          <cell r="E206" t="e">
            <v>#N/A</v>
          </cell>
          <cell r="F206" t="str">
            <v>4TH STREET PRIMARY CTR   E</v>
          </cell>
          <cell r="G206" t="str">
            <v>4TH STREET PRIMARY CTR   E</v>
          </cell>
          <cell r="H206">
            <v>180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P206">
            <v>0</v>
          </cell>
          <cell r="W206">
            <v>0</v>
          </cell>
          <cell r="Z206">
            <v>0</v>
          </cell>
          <cell r="AA206">
            <v>180</v>
          </cell>
          <cell r="AB206">
            <v>180</v>
          </cell>
          <cell r="AC206">
            <v>60</v>
          </cell>
          <cell r="AD206">
            <v>0</v>
          </cell>
          <cell r="AE206">
            <v>240</v>
          </cell>
        </row>
        <row r="207">
          <cell r="B207">
            <v>1398601</v>
          </cell>
          <cell r="C207" t="str">
            <v>E</v>
          </cell>
          <cell r="D207">
            <v>3986</v>
          </cell>
          <cell r="E207" t="e">
            <v>#N/A</v>
          </cell>
          <cell r="F207" t="str">
            <v>FRANKLIN EL              E</v>
          </cell>
          <cell r="G207" t="str">
            <v>FRANKLIN EL              E</v>
          </cell>
          <cell r="H207">
            <v>77</v>
          </cell>
          <cell r="I207">
            <v>72</v>
          </cell>
          <cell r="J207">
            <v>77</v>
          </cell>
          <cell r="K207">
            <v>65</v>
          </cell>
          <cell r="L207">
            <v>67</v>
          </cell>
          <cell r="M207">
            <v>79</v>
          </cell>
          <cell r="N207">
            <v>0</v>
          </cell>
          <cell r="P207">
            <v>0</v>
          </cell>
          <cell r="W207">
            <v>0</v>
          </cell>
          <cell r="Z207">
            <v>0</v>
          </cell>
          <cell r="AA207">
            <v>437</v>
          </cell>
          <cell r="AB207">
            <v>437</v>
          </cell>
          <cell r="AC207">
            <v>0</v>
          </cell>
          <cell r="AD207">
            <v>0</v>
          </cell>
          <cell r="AE207">
            <v>437</v>
          </cell>
        </row>
        <row r="208">
          <cell r="B208">
            <v>1401401</v>
          </cell>
          <cell r="C208" t="str">
            <v>E</v>
          </cell>
          <cell r="D208">
            <v>4014</v>
          </cell>
          <cell r="E208" t="e">
            <v>#N/A</v>
          </cell>
          <cell r="F208" t="str">
            <v>FRIES EL                 E</v>
          </cell>
          <cell r="G208" t="str">
            <v>FRIES EL                 E</v>
          </cell>
          <cell r="H208">
            <v>120</v>
          </cell>
          <cell r="I208">
            <v>130</v>
          </cell>
          <cell r="J208">
            <v>125</v>
          </cell>
          <cell r="K208">
            <v>113</v>
          </cell>
          <cell r="L208">
            <v>124</v>
          </cell>
          <cell r="M208">
            <v>113</v>
          </cell>
          <cell r="N208">
            <v>0</v>
          </cell>
          <cell r="P208">
            <v>0</v>
          </cell>
          <cell r="W208">
            <v>39</v>
          </cell>
          <cell r="Z208">
            <v>39</v>
          </cell>
          <cell r="AA208">
            <v>725</v>
          </cell>
          <cell r="AB208">
            <v>764</v>
          </cell>
          <cell r="AC208">
            <v>59</v>
          </cell>
          <cell r="AD208">
            <v>0</v>
          </cell>
          <cell r="AE208">
            <v>823</v>
          </cell>
        </row>
        <row r="209">
          <cell r="B209">
            <v>1402001</v>
          </cell>
          <cell r="C209" t="str">
            <v>E</v>
          </cell>
          <cell r="D209">
            <v>4020</v>
          </cell>
          <cell r="E209" t="e">
            <v>#N/A</v>
          </cell>
          <cell r="F209" t="str">
            <v>BAKEWELL PC              E</v>
          </cell>
          <cell r="G209" t="str">
            <v>BAKEWELL PC              E</v>
          </cell>
          <cell r="H209">
            <v>224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P209">
            <v>0</v>
          </cell>
          <cell r="W209">
            <v>0</v>
          </cell>
          <cell r="Z209">
            <v>0</v>
          </cell>
          <cell r="AA209">
            <v>224</v>
          </cell>
          <cell r="AB209">
            <v>224</v>
          </cell>
          <cell r="AC209">
            <v>60</v>
          </cell>
          <cell r="AD209">
            <v>0</v>
          </cell>
          <cell r="AE209">
            <v>284</v>
          </cell>
        </row>
        <row r="210">
          <cell r="B210">
            <v>1402701</v>
          </cell>
          <cell r="C210" t="str">
            <v>E</v>
          </cell>
          <cell r="D210">
            <v>4027</v>
          </cell>
          <cell r="E210" t="e">
            <v>#N/A</v>
          </cell>
          <cell r="F210" t="str">
            <v>FULLBRIGHT EL            E</v>
          </cell>
          <cell r="G210" t="str">
            <v>FULLBRIGHT EL            E</v>
          </cell>
          <cell r="H210">
            <v>105</v>
          </cell>
          <cell r="I210">
            <v>96</v>
          </cell>
          <cell r="J210">
            <v>88</v>
          </cell>
          <cell r="K210">
            <v>103</v>
          </cell>
          <cell r="L210">
            <v>87</v>
          </cell>
          <cell r="M210">
            <v>82</v>
          </cell>
          <cell r="N210">
            <v>0</v>
          </cell>
          <cell r="P210">
            <v>0</v>
          </cell>
          <cell r="W210">
            <v>14</v>
          </cell>
          <cell r="Z210">
            <v>14</v>
          </cell>
          <cell r="AA210">
            <v>561</v>
          </cell>
          <cell r="AB210">
            <v>575</v>
          </cell>
          <cell r="AC210">
            <v>30</v>
          </cell>
          <cell r="AD210">
            <v>0</v>
          </cell>
          <cell r="AE210">
            <v>605</v>
          </cell>
        </row>
        <row r="211">
          <cell r="B211">
            <v>1404101</v>
          </cell>
          <cell r="C211" t="str">
            <v>E</v>
          </cell>
          <cell r="D211">
            <v>4041</v>
          </cell>
          <cell r="E211" t="e">
            <v>#N/A</v>
          </cell>
          <cell r="F211" t="str">
            <v>GARDENA EL               E</v>
          </cell>
          <cell r="G211" t="str">
            <v>GARDENA EL               E</v>
          </cell>
          <cell r="H211">
            <v>118</v>
          </cell>
          <cell r="I211">
            <v>92</v>
          </cell>
          <cell r="J211">
            <v>124</v>
          </cell>
          <cell r="K211">
            <v>102</v>
          </cell>
          <cell r="L211">
            <v>106</v>
          </cell>
          <cell r="M211">
            <v>138</v>
          </cell>
          <cell r="N211">
            <v>0</v>
          </cell>
          <cell r="P211">
            <v>0</v>
          </cell>
          <cell r="W211">
            <v>11</v>
          </cell>
          <cell r="Z211">
            <v>11</v>
          </cell>
          <cell r="AA211">
            <v>680</v>
          </cell>
          <cell r="AB211">
            <v>691</v>
          </cell>
          <cell r="AC211">
            <v>60</v>
          </cell>
          <cell r="AD211">
            <v>0</v>
          </cell>
          <cell r="AE211">
            <v>751</v>
          </cell>
        </row>
        <row r="212">
          <cell r="B212">
            <v>1405501</v>
          </cell>
          <cell r="C212" t="str">
            <v>E</v>
          </cell>
          <cell r="D212">
            <v>4055</v>
          </cell>
          <cell r="E212" t="e">
            <v>#N/A</v>
          </cell>
          <cell r="F212" t="str">
            <v>GARDEN GROVE EL          E</v>
          </cell>
          <cell r="G212" t="str">
            <v>GARDEN GROVE EL          E</v>
          </cell>
          <cell r="H212">
            <v>79</v>
          </cell>
          <cell r="I212">
            <v>64</v>
          </cell>
          <cell r="J212">
            <v>67</v>
          </cell>
          <cell r="K212">
            <v>74</v>
          </cell>
          <cell r="L212">
            <v>82</v>
          </cell>
          <cell r="M212">
            <v>74</v>
          </cell>
          <cell r="N212">
            <v>0</v>
          </cell>
          <cell r="P212">
            <v>0</v>
          </cell>
          <cell r="W212">
            <v>14</v>
          </cell>
          <cell r="Z212">
            <v>14</v>
          </cell>
          <cell r="AA212">
            <v>440</v>
          </cell>
          <cell r="AB212">
            <v>454</v>
          </cell>
          <cell r="AC212">
            <v>30</v>
          </cell>
          <cell r="AD212">
            <v>0</v>
          </cell>
          <cell r="AE212">
            <v>484</v>
          </cell>
        </row>
        <row r="213">
          <cell r="B213">
            <v>1406801</v>
          </cell>
          <cell r="C213" t="str">
            <v>E</v>
          </cell>
          <cell r="D213">
            <v>4068</v>
          </cell>
          <cell r="E213" t="e">
            <v>#N/A</v>
          </cell>
          <cell r="F213" t="str">
            <v>GARDNER EL               E</v>
          </cell>
          <cell r="G213" t="str">
            <v>GARDNER EL               E</v>
          </cell>
          <cell r="H213">
            <v>64</v>
          </cell>
          <cell r="I213">
            <v>65</v>
          </cell>
          <cell r="J213">
            <v>69</v>
          </cell>
          <cell r="K213">
            <v>81</v>
          </cell>
          <cell r="L213">
            <v>57</v>
          </cell>
          <cell r="M213">
            <v>56</v>
          </cell>
          <cell r="N213">
            <v>54</v>
          </cell>
          <cell r="P213">
            <v>54</v>
          </cell>
          <cell r="W213">
            <v>20</v>
          </cell>
          <cell r="Z213">
            <v>20</v>
          </cell>
          <cell r="AA213">
            <v>446</v>
          </cell>
          <cell r="AB213">
            <v>466</v>
          </cell>
          <cell r="AC213">
            <v>0</v>
          </cell>
          <cell r="AD213">
            <v>7</v>
          </cell>
          <cell r="AE213">
            <v>473</v>
          </cell>
        </row>
        <row r="214">
          <cell r="B214">
            <v>1408201</v>
          </cell>
          <cell r="C214" t="str">
            <v>E</v>
          </cell>
          <cell r="D214">
            <v>4082</v>
          </cell>
          <cell r="E214" t="e">
            <v>#N/A</v>
          </cell>
          <cell r="F214" t="str">
            <v>GARVANZA EL              E</v>
          </cell>
          <cell r="G214" t="str">
            <v>GARVANZA EL              E</v>
          </cell>
          <cell r="H214">
            <v>65</v>
          </cell>
          <cell r="I214">
            <v>77</v>
          </cell>
          <cell r="J214">
            <v>64</v>
          </cell>
          <cell r="K214">
            <v>66</v>
          </cell>
          <cell r="L214">
            <v>85</v>
          </cell>
          <cell r="M214">
            <v>75</v>
          </cell>
          <cell r="N214">
            <v>0</v>
          </cell>
          <cell r="P214">
            <v>0</v>
          </cell>
          <cell r="W214">
            <v>14</v>
          </cell>
          <cell r="Z214">
            <v>14</v>
          </cell>
          <cell r="AA214">
            <v>432</v>
          </cell>
          <cell r="AB214">
            <v>446</v>
          </cell>
          <cell r="AC214">
            <v>27</v>
          </cell>
          <cell r="AD214">
            <v>8</v>
          </cell>
          <cell r="AE214">
            <v>481</v>
          </cell>
        </row>
        <row r="215">
          <cell r="B215">
            <v>1409601</v>
          </cell>
          <cell r="C215" t="str">
            <v>E</v>
          </cell>
          <cell r="D215">
            <v>4096</v>
          </cell>
          <cell r="E215" t="e">
            <v>#N/A</v>
          </cell>
          <cell r="F215" t="str">
            <v>GATES EL                 E</v>
          </cell>
          <cell r="G215" t="str">
            <v>GATES EL                 E</v>
          </cell>
          <cell r="H215">
            <v>124</v>
          </cell>
          <cell r="I215">
            <v>130</v>
          </cell>
          <cell r="J215">
            <v>127</v>
          </cell>
          <cell r="K215">
            <v>96</v>
          </cell>
          <cell r="L215">
            <v>140</v>
          </cell>
          <cell r="M215">
            <v>99</v>
          </cell>
          <cell r="N215">
            <v>0</v>
          </cell>
          <cell r="P215">
            <v>0</v>
          </cell>
          <cell r="W215">
            <v>38</v>
          </cell>
          <cell r="Z215">
            <v>38</v>
          </cell>
          <cell r="AA215">
            <v>716</v>
          </cell>
          <cell r="AB215">
            <v>754</v>
          </cell>
          <cell r="AC215">
            <v>29</v>
          </cell>
          <cell r="AD215">
            <v>0</v>
          </cell>
          <cell r="AE215">
            <v>783</v>
          </cell>
        </row>
        <row r="216">
          <cell r="B216">
            <v>1411001</v>
          </cell>
          <cell r="C216" t="str">
            <v>E</v>
          </cell>
          <cell r="D216">
            <v>4110</v>
          </cell>
          <cell r="E216" t="e">
            <v>#N/A</v>
          </cell>
          <cell r="F216" t="str">
            <v>GAULT EL                 E</v>
          </cell>
          <cell r="G216" t="str">
            <v>GAULT EL                 E</v>
          </cell>
          <cell r="H216">
            <v>62</v>
          </cell>
          <cell r="I216">
            <v>67</v>
          </cell>
          <cell r="J216">
            <v>79</v>
          </cell>
          <cell r="K216">
            <v>65</v>
          </cell>
          <cell r="L216">
            <v>58</v>
          </cell>
          <cell r="M216">
            <v>76</v>
          </cell>
          <cell r="N216">
            <v>0</v>
          </cell>
          <cell r="P216">
            <v>0</v>
          </cell>
          <cell r="W216">
            <v>28</v>
          </cell>
          <cell r="Z216">
            <v>28</v>
          </cell>
          <cell r="AA216">
            <v>407</v>
          </cell>
          <cell r="AB216">
            <v>435</v>
          </cell>
          <cell r="AC216">
            <v>27</v>
          </cell>
          <cell r="AD216">
            <v>0</v>
          </cell>
          <cell r="AE216">
            <v>462</v>
          </cell>
        </row>
        <row r="217">
          <cell r="B217">
            <v>1411701</v>
          </cell>
          <cell r="C217" t="str">
            <v>E</v>
          </cell>
          <cell r="D217">
            <v>4117</v>
          </cell>
          <cell r="E217" t="e">
            <v>#N/A</v>
          </cell>
          <cell r="F217" t="str">
            <v>GERMAIN EL               E</v>
          </cell>
          <cell r="G217" t="str">
            <v>GERMAIN EL               E</v>
          </cell>
          <cell r="H217">
            <v>126</v>
          </cell>
          <cell r="I217">
            <v>106</v>
          </cell>
          <cell r="J217">
            <v>114</v>
          </cell>
          <cell r="K217">
            <v>113</v>
          </cell>
          <cell r="L217">
            <v>111</v>
          </cell>
          <cell r="M217">
            <v>116</v>
          </cell>
          <cell r="N217">
            <v>0</v>
          </cell>
          <cell r="P217">
            <v>0</v>
          </cell>
          <cell r="W217">
            <v>14</v>
          </cell>
          <cell r="Z217">
            <v>14</v>
          </cell>
          <cell r="AA217">
            <v>686</v>
          </cell>
          <cell r="AB217">
            <v>700</v>
          </cell>
          <cell r="AC217">
            <v>0</v>
          </cell>
          <cell r="AD217">
            <v>15</v>
          </cell>
          <cell r="AE217">
            <v>715</v>
          </cell>
        </row>
        <row r="218">
          <cell r="B218">
            <v>1412301</v>
          </cell>
          <cell r="C218" t="str">
            <v>E</v>
          </cell>
          <cell r="D218">
            <v>4123</v>
          </cell>
          <cell r="E218" t="e">
            <v>#N/A</v>
          </cell>
          <cell r="F218" t="str">
            <v>GLASSELL PARK EL         E</v>
          </cell>
          <cell r="G218" t="str">
            <v>GLASSELL PARK EL         E</v>
          </cell>
          <cell r="H218">
            <v>97</v>
          </cell>
          <cell r="I218">
            <v>74</v>
          </cell>
          <cell r="J218">
            <v>97</v>
          </cell>
          <cell r="K218">
            <v>85</v>
          </cell>
          <cell r="L218">
            <v>86</v>
          </cell>
          <cell r="M218">
            <v>88</v>
          </cell>
          <cell r="N218">
            <v>0</v>
          </cell>
          <cell r="P218">
            <v>0</v>
          </cell>
          <cell r="W218">
            <v>36</v>
          </cell>
          <cell r="Z218">
            <v>36</v>
          </cell>
          <cell r="AA218">
            <v>527</v>
          </cell>
          <cell r="AB218">
            <v>563</v>
          </cell>
          <cell r="AC218">
            <v>53</v>
          </cell>
          <cell r="AD218">
            <v>10</v>
          </cell>
          <cell r="AE218">
            <v>626</v>
          </cell>
        </row>
        <row r="219">
          <cell r="B219">
            <v>1413001</v>
          </cell>
          <cell r="C219" t="str">
            <v>E</v>
          </cell>
          <cell r="D219">
            <v>4130</v>
          </cell>
          <cell r="E219" t="e">
            <v>#N/A</v>
          </cell>
          <cell r="F219" t="str">
            <v>GLEDHILL EL              E</v>
          </cell>
          <cell r="G219" t="str">
            <v>GLEDHILL EL              E</v>
          </cell>
          <cell r="H219">
            <v>87</v>
          </cell>
          <cell r="I219">
            <v>84</v>
          </cell>
          <cell r="J219">
            <v>59</v>
          </cell>
          <cell r="K219">
            <v>60</v>
          </cell>
          <cell r="L219">
            <v>58</v>
          </cell>
          <cell r="M219">
            <v>61</v>
          </cell>
          <cell r="N219">
            <v>0</v>
          </cell>
          <cell r="P219">
            <v>0</v>
          </cell>
          <cell r="W219">
            <v>45</v>
          </cell>
          <cell r="Z219">
            <v>45</v>
          </cell>
          <cell r="AA219">
            <v>409</v>
          </cell>
          <cell r="AB219">
            <v>454</v>
          </cell>
          <cell r="AC219">
            <v>0</v>
          </cell>
          <cell r="AD219">
            <v>23</v>
          </cell>
          <cell r="AE219">
            <v>477</v>
          </cell>
        </row>
        <row r="220">
          <cell r="B220">
            <v>1413002</v>
          </cell>
          <cell r="C220" t="str">
            <v>E</v>
          </cell>
          <cell r="D220">
            <v>4130</v>
          </cell>
          <cell r="E220" t="e">
            <v>#N/A</v>
          </cell>
          <cell r="F220" t="str">
            <v>GLEDHILL MATH/SCI TECH   E</v>
          </cell>
          <cell r="G220" t="str">
            <v>GLEDHILL EL              E</v>
          </cell>
          <cell r="H220">
            <v>0</v>
          </cell>
          <cell r="I220">
            <v>22</v>
          </cell>
          <cell r="J220">
            <v>47</v>
          </cell>
          <cell r="K220">
            <v>48</v>
          </cell>
          <cell r="L220">
            <v>59</v>
          </cell>
          <cell r="M220">
            <v>58</v>
          </cell>
          <cell r="N220">
            <v>0</v>
          </cell>
          <cell r="P220">
            <v>0</v>
          </cell>
          <cell r="W220">
            <v>0</v>
          </cell>
          <cell r="Z220">
            <v>0</v>
          </cell>
          <cell r="AA220">
            <v>234</v>
          </cell>
          <cell r="AB220">
            <v>234</v>
          </cell>
          <cell r="AC220">
            <v>0</v>
          </cell>
          <cell r="AD220">
            <v>0</v>
          </cell>
          <cell r="AE220">
            <v>234</v>
          </cell>
        </row>
        <row r="221">
          <cell r="B221">
            <v>1413701</v>
          </cell>
          <cell r="C221" t="str">
            <v>E</v>
          </cell>
          <cell r="D221">
            <v>4137</v>
          </cell>
          <cell r="E221" t="e">
            <v>#N/A</v>
          </cell>
          <cell r="F221" t="str">
            <v>GLEN ALTA EL             E</v>
          </cell>
          <cell r="G221" t="str">
            <v>GLEN ALTA EL             E</v>
          </cell>
          <cell r="H221">
            <v>23</v>
          </cell>
          <cell r="I221">
            <v>28</v>
          </cell>
          <cell r="J221">
            <v>35</v>
          </cell>
          <cell r="K221">
            <v>32</v>
          </cell>
          <cell r="L221">
            <v>32</v>
          </cell>
          <cell r="M221">
            <v>33</v>
          </cell>
          <cell r="N221">
            <v>39</v>
          </cell>
          <cell r="P221">
            <v>39</v>
          </cell>
          <cell r="W221">
            <v>0</v>
          </cell>
          <cell r="Z221">
            <v>0</v>
          </cell>
          <cell r="AA221">
            <v>222</v>
          </cell>
          <cell r="AB221">
            <v>222</v>
          </cell>
          <cell r="AC221">
            <v>0</v>
          </cell>
          <cell r="AD221">
            <v>0</v>
          </cell>
          <cell r="AE221">
            <v>222</v>
          </cell>
        </row>
        <row r="222">
          <cell r="B222">
            <v>1416401</v>
          </cell>
          <cell r="C222" t="str">
            <v>E</v>
          </cell>
          <cell r="D222">
            <v>4164</v>
          </cell>
          <cell r="E222" t="e">
            <v>#N/A</v>
          </cell>
          <cell r="F222" t="str">
            <v>GLENFELIZ EL             E</v>
          </cell>
          <cell r="G222" t="str">
            <v>GLENFELIZ EL             E</v>
          </cell>
          <cell r="H222">
            <v>70</v>
          </cell>
          <cell r="I222">
            <v>79</v>
          </cell>
          <cell r="J222">
            <v>69</v>
          </cell>
          <cell r="K222">
            <v>81</v>
          </cell>
          <cell r="L222">
            <v>72</v>
          </cell>
          <cell r="M222">
            <v>64</v>
          </cell>
          <cell r="N222">
            <v>52</v>
          </cell>
          <cell r="P222">
            <v>52</v>
          </cell>
          <cell r="W222">
            <v>12</v>
          </cell>
          <cell r="Z222">
            <v>12</v>
          </cell>
          <cell r="AA222">
            <v>487</v>
          </cell>
          <cell r="AB222">
            <v>499</v>
          </cell>
          <cell r="AC222">
            <v>28</v>
          </cell>
          <cell r="AD222">
            <v>0</v>
          </cell>
          <cell r="AE222">
            <v>527</v>
          </cell>
        </row>
        <row r="223">
          <cell r="B223">
            <v>1419201</v>
          </cell>
          <cell r="C223" t="str">
            <v>E</v>
          </cell>
          <cell r="D223">
            <v>4192</v>
          </cell>
          <cell r="E223" t="e">
            <v>#N/A</v>
          </cell>
          <cell r="F223" t="str">
            <v>GLENWOOD EL              E</v>
          </cell>
          <cell r="G223" t="str">
            <v>GLENWOOD EL              E</v>
          </cell>
          <cell r="H223">
            <v>72</v>
          </cell>
          <cell r="I223">
            <v>94</v>
          </cell>
          <cell r="J223">
            <v>81</v>
          </cell>
          <cell r="K223">
            <v>79</v>
          </cell>
          <cell r="L223">
            <v>77</v>
          </cell>
          <cell r="M223">
            <v>90</v>
          </cell>
          <cell r="N223">
            <v>0</v>
          </cell>
          <cell r="P223">
            <v>0</v>
          </cell>
          <cell r="W223">
            <v>33</v>
          </cell>
          <cell r="Z223">
            <v>33</v>
          </cell>
          <cell r="AA223">
            <v>493</v>
          </cell>
          <cell r="AB223">
            <v>526</v>
          </cell>
          <cell r="AC223">
            <v>58</v>
          </cell>
          <cell r="AD223">
            <v>0</v>
          </cell>
          <cell r="AE223">
            <v>584</v>
          </cell>
        </row>
        <row r="224">
          <cell r="B224">
            <v>1421901</v>
          </cell>
          <cell r="C224" t="str">
            <v>E</v>
          </cell>
          <cell r="D224">
            <v>4219</v>
          </cell>
          <cell r="E224" t="e">
            <v>#N/A</v>
          </cell>
          <cell r="F224" t="str">
            <v>GRAHAM EL                E</v>
          </cell>
          <cell r="G224" t="str">
            <v>GRAHAM EL                E</v>
          </cell>
          <cell r="H224">
            <v>141</v>
          </cell>
          <cell r="I224">
            <v>121</v>
          </cell>
          <cell r="J224">
            <v>136</v>
          </cell>
          <cell r="K224">
            <v>108</v>
          </cell>
          <cell r="L224">
            <v>139</v>
          </cell>
          <cell r="M224">
            <v>119</v>
          </cell>
          <cell r="N224">
            <v>0</v>
          </cell>
          <cell r="P224">
            <v>0</v>
          </cell>
          <cell r="W224">
            <v>14</v>
          </cell>
          <cell r="Z224">
            <v>14</v>
          </cell>
          <cell r="AA224">
            <v>764</v>
          </cell>
          <cell r="AB224">
            <v>778</v>
          </cell>
          <cell r="AC224">
            <v>60</v>
          </cell>
          <cell r="AD224">
            <v>22</v>
          </cell>
          <cell r="AE224">
            <v>860</v>
          </cell>
        </row>
        <row r="225">
          <cell r="B225">
            <v>1423301</v>
          </cell>
          <cell r="C225" t="str">
            <v>E</v>
          </cell>
          <cell r="D225">
            <v>4233</v>
          </cell>
          <cell r="E225" t="e">
            <v>#N/A</v>
          </cell>
          <cell r="F225" t="str">
            <v>GRANADA EL               E</v>
          </cell>
          <cell r="G225" t="str">
            <v>GRANADA EL               E</v>
          </cell>
          <cell r="H225">
            <v>64</v>
          </cell>
          <cell r="I225">
            <v>71</v>
          </cell>
          <cell r="J225">
            <v>68</v>
          </cell>
          <cell r="K225">
            <v>68</v>
          </cell>
          <cell r="L225">
            <v>76</v>
          </cell>
          <cell r="M225">
            <v>84</v>
          </cell>
          <cell r="N225">
            <v>0</v>
          </cell>
          <cell r="P225">
            <v>0</v>
          </cell>
          <cell r="W225">
            <v>40</v>
          </cell>
          <cell r="Z225">
            <v>40</v>
          </cell>
          <cell r="AA225">
            <v>431</v>
          </cell>
          <cell r="AB225">
            <v>471</v>
          </cell>
          <cell r="AC225">
            <v>0</v>
          </cell>
          <cell r="AD225">
            <v>16</v>
          </cell>
          <cell r="AE225">
            <v>487</v>
          </cell>
        </row>
        <row r="226">
          <cell r="B226">
            <v>1424701</v>
          </cell>
          <cell r="C226" t="str">
            <v>E</v>
          </cell>
          <cell r="D226">
            <v>4247</v>
          </cell>
          <cell r="E226" t="e">
            <v>#N/A</v>
          </cell>
          <cell r="F226" t="str">
            <v>GRAND VIEW EL            E</v>
          </cell>
          <cell r="G226" t="str">
            <v>GRAND VIEW EL            E</v>
          </cell>
          <cell r="H226">
            <v>108</v>
          </cell>
          <cell r="I226">
            <v>103</v>
          </cell>
          <cell r="J226">
            <v>98</v>
          </cell>
          <cell r="K226">
            <v>98</v>
          </cell>
          <cell r="L226">
            <v>89</v>
          </cell>
          <cell r="M226">
            <v>95</v>
          </cell>
          <cell r="N226">
            <v>0</v>
          </cell>
          <cell r="P226">
            <v>0</v>
          </cell>
          <cell r="W226">
            <v>6</v>
          </cell>
          <cell r="Z226">
            <v>6</v>
          </cell>
          <cell r="AA226">
            <v>591</v>
          </cell>
          <cell r="AB226">
            <v>597</v>
          </cell>
          <cell r="AC226">
            <v>60</v>
          </cell>
          <cell r="AD226">
            <v>0</v>
          </cell>
          <cell r="AE226">
            <v>657</v>
          </cell>
        </row>
        <row r="227">
          <cell r="B227">
            <v>1426001</v>
          </cell>
          <cell r="C227" t="str">
            <v>E</v>
          </cell>
          <cell r="D227">
            <v>4260</v>
          </cell>
          <cell r="E227" t="e">
            <v>#N/A</v>
          </cell>
          <cell r="F227" t="str">
            <v>GRANT EL                 E</v>
          </cell>
          <cell r="G227" t="str">
            <v>GRANT EL                 E</v>
          </cell>
          <cell r="H227">
            <v>84</v>
          </cell>
          <cell r="I227">
            <v>101</v>
          </cell>
          <cell r="J227">
            <v>111</v>
          </cell>
          <cell r="K227">
            <v>90</v>
          </cell>
          <cell r="L227">
            <v>116</v>
          </cell>
          <cell r="M227">
            <v>102</v>
          </cell>
          <cell r="N227">
            <v>88</v>
          </cell>
          <cell r="P227">
            <v>88</v>
          </cell>
          <cell r="W227">
            <v>31</v>
          </cell>
          <cell r="Z227">
            <v>31</v>
          </cell>
          <cell r="AA227">
            <v>692</v>
          </cell>
          <cell r="AB227">
            <v>723</v>
          </cell>
          <cell r="AC227">
            <v>22</v>
          </cell>
          <cell r="AD227">
            <v>8</v>
          </cell>
          <cell r="AE227">
            <v>753</v>
          </cell>
        </row>
        <row r="228">
          <cell r="B228">
            <v>1427401</v>
          </cell>
          <cell r="C228" t="str">
            <v>E</v>
          </cell>
          <cell r="D228">
            <v>4274</v>
          </cell>
          <cell r="E228" t="e">
            <v>#N/A</v>
          </cell>
          <cell r="F228" t="str">
            <v>GRAPE EL                 E</v>
          </cell>
          <cell r="G228" t="str">
            <v>GRAPE EL                 E</v>
          </cell>
          <cell r="H228">
            <v>114</v>
          </cell>
          <cell r="I228">
            <v>110</v>
          </cell>
          <cell r="J228">
            <v>99</v>
          </cell>
          <cell r="K228">
            <v>93</v>
          </cell>
          <cell r="L228">
            <v>107</v>
          </cell>
          <cell r="M228">
            <v>86</v>
          </cell>
          <cell r="N228">
            <v>0</v>
          </cell>
          <cell r="P228">
            <v>0</v>
          </cell>
          <cell r="W228">
            <v>37</v>
          </cell>
          <cell r="Z228">
            <v>37</v>
          </cell>
          <cell r="AA228">
            <v>609</v>
          </cell>
          <cell r="AB228">
            <v>646</v>
          </cell>
          <cell r="AC228">
            <v>29</v>
          </cell>
          <cell r="AD228">
            <v>0</v>
          </cell>
          <cell r="AE228">
            <v>675</v>
          </cell>
        </row>
        <row r="229">
          <cell r="B229">
            <v>1429501</v>
          </cell>
          <cell r="C229" t="str">
            <v>E</v>
          </cell>
          <cell r="D229">
            <v>4295</v>
          </cell>
          <cell r="E229" t="e">
            <v>#N/A</v>
          </cell>
          <cell r="F229" t="str">
            <v>GRIDLEY EL               E</v>
          </cell>
          <cell r="G229" t="str">
            <v>GRIDLEY EL               E</v>
          </cell>
          <cell r="H229">
            <v>158</v>
          </cell>
          <cell r="I229">
            <v>150</v>
          </cell>
          <cell r="J229">
            <v>157</v>
          </cell>
          <cell r="K229">
            <v>164</v>
          </cell>
          <cell r="L229">
            <v>164</v>
          </cell>
          <cell r="M229">
            <v>132</v>
          </cell>
          <cell r="N229">
            <v>0</v>
          </cell>
          <cell r="P229">
            <v>0</v>
          </cell>
          <cell r="W229">
            <v>16</v>
          </cell>
          <cell r="Z229">
            <v>16</v>
          </cell>
          <cell r="AA229">
            <v>925</v>
          </cell>
          <cell r="AB229">
            <v>941</v>
          </cell>
          <cell r="AC229">
            <v>60</v>
          </cell>
          <cell r="AD229">
            <v>9</v>
          </cell>
          <cell r="AE229">
            <v>1010</v>
          </cell>
        </row>
        <row r="230">
          <cell r="B230">
            <v>1430101</v>
          </cell>
          <cell r="C230" t="str">
            <v>E</v>
          </cell>
          <cell r="D230">
            <v>4301</v>
          </cell>
          <cell r="E230" t="e">
            <v>#N/A</v>
          </cell>
          <cell r="F230" t="str">
            <v>GRIFFIN EL               E</v>
          </cell>
          <cell r="G230" t="str">
            <v>GRIFFIN EL               E</v>
          </cell>
          <cell r="H230">
            <v>112</v>
          </cell>
          <cell r="I230">
            <v>97</v>
          </cell>
          <cell r="J230">
            <v>100</v>
          </cell>
          <cell r="K230">
            <v>94</v>
          </cell>
          <cell r="L230">
            <v>77</v>
          </cell>
          <cell r="M230">
            <v>87</v>
          </cell>
          <cell r="N230">
            <v>0</v>
          </cell>
          <cell r="P230">
            <v>0</v>
          </cell>
          <cell r="W230">
            <v>18</v>
          </cell>
          <cell r="Z230">
            <v>18</v>
          </cell>
          <cell r="AA230">
            <v>567</v>
          </cell>
          <cell r="AB230">
            <v>585</v>
          </cell>
          <cell r="AC230">
            <v>30</v>
          </cell>
          <cell r="AD230">
            <v>0</v>
          </cell>
          <cell r="AE230">
            <v>615</v>
          </cell>
        </row>
        <row r="231">
          <cell r="B231">
            <v>1431501</v>
          </cell>
          <cell r="C231" t="str">
            <v>E</v>
          </cell>
          <cell r="D231">
            <v>4315</v>
          </cell>
          <cell r="E231" t="e">
            <v>#N/A</v>
          </cell>
          <cell r="F231" t="str">
            <v>GULF EL                  E</v>
          </cell>
          <cell r="G231" t="str">
            <v>GULF EL                  E</v>
          </cell>
          <cell r="H231">
            <v>169</v>
          </cell>
          <cell r="I231">
            <v>178</v>
          </cell>
          <cell r="J231">
            <v>139</v>
          </cell>
          <cell r="K231">
            <v>155</v>
          </cell>
          <cell r="L231">
            <v>165</v>
          </cell>
          <cell r="M231">
            <v>145</v>
          </cell>
          <cell r="N231">
            <v>0</v>
          </cell>
          <cell r="P231">
            <v>0</v>
          </cell>
          <cell r="W231">
            <v>45</v>
          </cell>
          <cell r="Z231">
            <v>45</v>
          </cell>
          <cell r="AA231">
            <v>951</v>
          </cell>
          <cell r="AB231">
            <v>996</v>
          </cell>
          <cell r="AC231">
            <v>60</v>
          </cell>
          <cell r="AD231">
            <v>0</v>
          </cell>
          <cell r="AE231">
            <v>1056</v>
          </cell>
        </row>
        <row r="232">
          <cell r="B232">
            <v>1432201</v>
          </cell>
          <cell r="C232" t="str">
            <v>SPAN</v>
          </cell>
          <cell r="D232">
            <v>4322</v>
          </cell>
          <cell r="E232">
            <v>4322</v>
          </cell>
          <cell r="F232" t="str">
            <v>ARROYO SECO MUSM/SCI MAG</v>
          </cell>
          <cell r="G232" t="str">
            <v>ARROYO SECO MUSM/SCI MAG</v>
          </cell>
          <cell r="H232">
            <v>24</v>
          </cell>
          <cell r="I232">
            <v>64</v>
          </cell>
          <cell r="J232">
            <v>62</v>
          </cell>
          <cell r="K232">
            <v>68</v>
          </cell>
          <cell r="L232">
            <v>68</v>
          </cell>
          <cell r="M232">
            <v>68</v>
          </cell>
          <cell r="N232">
            <v>70</v>
          </cell>
          <cell r="P232">
            <v>70</v>
          </cell>
          <cell r="Q232">
            <v>70</v>
          </cell>
          <cell r="R232">
            <v>68</v>
          </cell>
          <cell r="W232">
            <v>0</v>
          </cell>
          <cell r="Z232">
            <v>0</v>
          </cell>
          <cell r="AA232">
            <v>562</v>
          </cell>
          <cell r="AB232">
            <v>562</v>
          </cell>
          <cell r="AC232">
            <v>0</v>
          </cell>
          <cell r="AD232">
            <v>0</v>
          </cell>
          <cell r="AE232">
            <v>562</v>
          </cell>
        </row>
        <row r="233">
          <cell r="B233">
            <v>1432901</v>
          </cell>
          <cell r="C233" t="str">
            <v>E</v>
          </cell>
          <cell r="D233">
            <v>4329</v>
          </cell>
          <cell r="E233" t="e">
            <v>#N/A</v>
          </cell>
          <cell r="F233" t="str">
            <v>HADDON EL                E</v>
          </cell>
          <cell r="G233" t="str">
            <v>HADDON EL                E</v>
          </cell>
          <cell r="H233">
            <v>173</v>
          </cell>
          <cell r="I233">
            <v>153</v>
          </cell>
          <cell r="J233">
            <v>155</v>
          </cell>
          <cell r="K233">
            <v>125</v>
          </cell>
          <cell r="L233">
            <v>136</v>
          </cell>
          <cell r="M233">
            <v>137</v>
          </cell>
          <cell r="N233">
            <v>0</v>
          </cell>
          <cell r="P233">
            <v>0</v>
          </cell>
          <cell r="W233">
            <v>25</v>
          </cell>
          <cell r="Z233">
            <v>25</v>
          </cell>
          <cell r="AA233">
            <v>879</v>
          </cell>
          <cell r="AB233">
            <v>904</v>
          </cell>
          <cell r="AC233">
            <v>62</v>
          </cell>
          <cell r="AD233">
            <v>0</v>
          </cell>
          <cell r="AE233">
            <v>966</v>
          </cell>
        </row>
        <row r="234">
          <cell r="B234">
            <v>1434201</v>
          </cell>
          <cell r="C234" t="str">
            <v>E</v>
          </cell>
          <cell r="D234">
            <v>4342</v>
          </cell>
          <cell r="E234" t="e">
            <v>#N/A</v>
          </cell>
          <cell r="F234" t="str">
            <v>HALLDALE EL              E</v>
          </cell>
          <cell r="G234" t="str">
            <v>HALLDALE EL              E</v>
          </cell>
          <cell r="H234">
            <v>104</v>
          </cell>
          <cell r="I234">
            <v>91</v>
          </cell>
          <cell r="J234">
            <v>104</v>
          </cell>
          <cell r="K234">
            <v>86</v>
          </cell>
          <cell r="L234">
            <v>85</v>
          </cell>
          <cell r="M234">
            <v>100</v>
          </cell>
          <cell r="N234">
            <v>0</v>
          </cell>
          <cell r="P234">
            <v>0</v>
          </cell>
          <cell r="W234">
            <v>31</v>
          </cell>
          <cell r="Z234">
            <v>31</v>
          </cell>
          <cell r="AA234">
            <v>570</v>
          </cell>
          <cell r="AB234">
            <v>601</v>
          </cell>
          <cell r="AC234">
            <v>30</v>
          </cell>
          <cell r="AD234">
            <v>0</v>
          </cell>
          <cell r="AE234">
            <v>631</v>
          </cell>
        </row>
        <row r="235">
          <cell r="B235">
            <v>1434901</v>
          </cell>
          <cell r="C235" t="str">
            <v>E</v>
          </cell>
          <cell r="D235">
            <v>4349</v>
          </cell>
          <cell r="E235" t="e">
            <v>#N/A</v>
          </cell>
          <cell r="F235" t="str">
            <v>HAMLIN EL                E</v>
          </cell>
          <cell r="G235" t="str">
            <v>HAMLIN EL                E</v>
          </cell>
          <cell r="H235">
            <v>57</v>
          </cell>
          <cell r="I235">
            <v>61</v>
          </cell>
          <cell r="J235">
            <v>54</v>
          </cell>
          <cell r="K235">
            <v>54</v>
          </cell>
          <cell r="L235">
            <v>37</v>
          </cell>
          <cell r="M235">
            <v>56</v>
          </cell>
          <cell r="N235">
            <v>0</v>
          </cell>
          <cell r="P235">
            <v>0</v>
          </cell>
          <cell r="W235">
            <v>27</v>
          </cell>
          <cell r="Z235">
            <v>27</v>
          </cell>
          <cell r="AA235">
            <v>319</v>
          </cell>
          <cell r="AB235">
            <v>346</v>
          </cell>
          <cell r="AC235">
            <v>0</v>
          </cell>
          <cell r="AD235">
            <v>10</v>
          </cell>
          <cell r="AE235">
            <v>356</v>
          </cell>
        </row>
        <row r="236">
          <cell r="B236">
            <v>1435601</v>
          </cell>
          <cell r="C236" t="str">
            <v>E</v>
          </cell>
          <cell r="D236">
            <v>4356</v>
          </cell>
          <cell r="E236" t="e">
            <v>#N/A</v>
          </cell>
          <cell r="F236" t="str">
            <v>WILLIAM ANTON ES         E</v>
          </cell>
          <cell r="G236" t="str">
            <v>WILLIAM ANTON ES         E</v>
          </cell>
          <cell r="H236">
            <v>111</v>
          </cell>
          <cell r="I236">
            <v>135</v>
          </cell>
          <cell r="J236">
            <v>139</v>
          </cell>
          <cell r="K236">
            <v>156</v>
          </cell>
          <cell r="L236">
            <v>119</v>
          </cell>
          <cell r="M236">
            <v>130</v>
          </cell>
          <cell r="N236">
            <v>0</v>
          </cell>
          <cell r="P236">
            <v>0</v>
          </cell>
          <cell r="W236">
            <v>10</v>
          </cell>
          <cell r="Z236">
            <v>10</v>
          </cell>
          <cell r="AA236">
            <v>790</v>
          </cell>
          <cell r="AB236">
            <v>800</v>
          </cell>
          <cell r="AC236">
            <v>49</v>
          </cell>
          <cell r="AD236">
            <v>8</v>
          </cell>
          <cell r="AE236">
            <v>857</v>
          </cell>
        </row>
        <row r="237">
          <cell r="B237">
            <v>1439701</v>
          </cell>
          <cell r="C237" t="str">
            <v>E</v>
          </cell>
          <cell r="D237">
            <v>4397</v>
          </cell>
          <cell r="E237" t="e">
            <v>#N/A</v>
          </cell>
          <cell r="F237" t="str">
            <v>HANCOCK PARK EL          E</v>
          </cell>
          <cell r="G237" t="str">
            <v>HANCOCK PARK EL          E</v>
          </cell>
          <cell r="H237">
            <v>155</v>
          </cell>
          <cell r="I237">
            <v>143</v>
          </cell>
          <cell r="J237">
            <v>120</v>
          </cell>
          <cell r="K237">
            <v>112</v>
          </cell>
          <cell r="L237">
            <v>98</v>
          </cell>
          <cell r="M237">
            <v>74</v>
          </cell>
          <cell r="N237">
            <v>0</v>
          </cell>
          <cell r="P237">
            <v>0</v>
          </cell>
          <cell r="W237">
            <v>25</v>
          </cell>
          <cell r="Z237">
            <v>25</v>
          </cell>
          <cell r="AA237">
            <v>702</v>
          </cell>
          <cell r="AB237">
            <v>727</v>
          </cell>
          <cell r="AC237">
            <v>0</v>
          </cell>
          <cell r="AD237">
            <v>8</v>
          </cell>
          <cell r="AE237">
            <v>735</v>
          </cell>
        </row>
        <row r="238">
          <cell r="B238">
            <v>1442501</v>
          </cell>
          <cell r="C238" t="str">
            <v>E</v>
          </cell>
          <cell r="D238">
            <v>4425</v>
          </cell>
          <cell r="E238" t="e">
            <v>#N/A</v>
          </cell>
          <cell r="F238" t="str">
            <v>HARBOR CITY EL           E</v>
          </cell>
          <cell r="G238" t="str">
            <v>HARBOR CITY EL           E</v>
          </cell>
          <cell r="H238">
            <v>97</v>
          </cell>
          <cell r="I238">
            <v>96</v>
          </cell>
          <cell r="J238">
            <v>86</v>
          </cell>
          <cell r="K238">
            <v>86</v>
          </cell>
          <cell r="L238">
            <v>98</v>
          </cell>
          <cell r="M238">
            <v>97</v>
          </cell>
          <cell r="N238">
            <v>0</v>
          </cell>
          <cell r="P238">
            <v>0</v>
          </cell>
          <cell r="W238">
            <v>23</v>
          </cell>
          <cell r="Z238">
            <v>23</v>
          </cell>
          <cell r="AA238">
            <v>560</v>
          </cell>
          <cell r="AB238">
            <v>583</v>
          </cell>
          <cell r="AC238">
            <v>30</v>
          </cell>
          <cell r="AD238">
            <v>0</v>
          </cell>
          <cell r="AE238">
            <v>613</v>
          </cell>
        </row>
        <row r="239">
          <cell r="B239">
            <v>1443101</v>
          </cell>
          <cell r="C239" t="str">
            <v>E</v>
          </cell>
          <cell r="D239">
            <v>4431</v>
          </cell>
          <cell r="E239" t="e">
            <v>#N/A</v>
          </cell>
          <cell r="F239" t="str">
            <v>HARDING EL               E</v>
          </cell>
          <cell r="G239" t="str">
            <v>HARDING EL               E</v>
          </cell>
          <cell r="H239">
            <v>80</v>
          </cell>
          <cell r="I239">
            <v>101</v>
          </cell>
          <cell r="J239">
            <v>85</v>
          </cell>
          <cell r="K239">
            <v>97</v>
          </cell>
          <cell r="L239">
            <v>93</v>
          </cell>
          <cell r="M239">
            <v>93</v>
          </cell>
          <cell r="N239">
            <v>0</v>
          </cell>
          <cell r="P239">
            <v>0</v>
          </cell>
          <cell r="W239">
            <v>28</v>
          </cell>
          <cell r="Z239">
            <v>28</v>
          </cell>
          <cell r="AA239">
            <v>549</v>
          </cell>
          <cell r="AB239">
            <v>577</v>
          </cell>
          <cell r="AC239">
            <v>30</v>
          </cell>
          <cell r="AD239">
            <v>0</v>
          </cell>
          <cell r="AE239">
            <v>607</v>
          </cell>
        </row>
        <row r="240">
          <cell r="B240">
            <v>1443801</v>
          </cell>
          <cell r="C240" t="str">
            <v>E</v>
          </cell>
          <cell r="D240">
            <v>4438</v>
          </cell>
          <cell r="E240" t="e">
            <v>#N/A</v>
          </cell>
          <cell r="F240" t="str">
            <v>HARRISON EL              E</v>
          </cell>
          <cell r="G240" t="str">
            <v>HARRISON EL              E</v>
          </cell>
          <cell r="H240">
            <v>89</v>
          </cell>
          <cell r="I240">
            <v>100</v>
          </cell>
          <cell r="J240">
            <v>94</v>
          </cell>
          <cell r="K240">
            <v>91</v>
          </cell>
          <cell r="L240">
            <v>90</v>
          </cell>
          <cell r="M240">
            <v>89</v>
          </cell>
          <cell r="N240">
            <v>80</v>
          </cell>
          <cell r="P240">
            <v>80</v>
          </cell>
          <cell r="W240">
            <v>10</v>
          </cell>
          <cell r="Z240">
            <v>10</v>
          </cell>
          <cell r="AA240">
            <v>633</v>
          </cell>
          <cell r="AB240">
            <v>643</v>
          </cell>
          <cell r="AC240">
            <v>30</v>
          </cell>
          <cell r="AD240">
            <v>0</v>
          </cell>
          <cell r="AE240">
            <v>673</v>
          </cell>
        </row>
        <row r="241">
          <cell r="B241">
            <v>1444501</v>
          </cell>
          <cell r="C241" t="str">
            <v>E</v>
          </cell>
          <cell r="D241">
            <v>4445</v>
          </cell>
          <cell r="E241" t="e">
            <v>#N/A</v>
          </cell>
          <cell r="F241" t="str">
            <v>HART EL                  E</v>
          </cell>
          <cell r="G241" t="str">
            <v>HART EL                  E</v>
          </cell>
          <cell r="H241">
            <v>136</v>
          </cell>
          <cell r="I241">
            <v>155</v>
          </cell>
          <cell r="J241">
            <v>122</v>
          </cell>
          <cell r="K241">
            <v>121</v>
          </cell>
          <cell r="L241">
            <v>93</v>
          </cell>
          <cell r="M241">
            <v>115</v>
          </cell>
          <cell r="N241">
            <v>0</v>
          </cell>
          <cell r="P241">
            <v>0</v>
          </cell>
          <cell r="W241">
            <v>43</v>
          </cell>
          <cell r="Z241">
            <v>43</v>
          </cell>
          <cell r="AA241">
            <v>742</v>
          </cell>
          <cell r="AB241">
            <v>785</v>
          </cell>
          <cell r="AC241">
            <v>116</v>
          </cell>
          <cell r="AD241">
            <v>17</v>
          </cell>
          <cell r="AE241">
            <v>918</v>
          </cell>
        </row>
        <row r="242">
          <cell r="B242">
            <v>1445201</v>
          </cell>
          <cell r="C242" t="str">
            <v>E</v>
          </cell>
          <cell r="D242">
            <v>4452</v>
          </cell>
          <cell r="E242" t="e">
            <v>#N/A</v>
          </cell>
          <cell r="F242" t="str">
            <v>HASKELL EL               E</v>
          </cell>
          <cell r="G242" t="str">
            <v>HASKELL EL               E</v>
          </cell>
          <cell r="H242">
            <v>69</v>
          </cell>
          <cell r="I242">
            <v>69</v>
          </cell>
          <cell r="J242">
            <v>64</v>
          </cell>
          <cell r="K242">
            <v>78</v>
          </cell>
          <cell r="L242">
            <v>64</v>
          </cell>
          <cell r="M242">
            <v>61</v>
          </cell>
          <cell r="N242">
            <v>0</v>
          </cell>
          <cell r="P242">
            <v>0</v>
          </cell>
          <cell r="W242">
            <v>16</v>
          </cell>
          <cell r="Z242">
            <v>16</v>
          </cell>
          <cell r="AA242">
            <v>405</v>
          </cell>
          <cell r="AB242">
            <v>421</v>
          </cell>
          <cell r="AC242">
            <v>0</v>
          </cell>
          <cell r="AD242">
            <v>18</v>
          </cell>
          <cell r="AE242">
            <v>439</v>
          </cell>
        </row>
        <row r="243">
          <cell r="B243">
            <v>1445202</v>
          </cell>
          <cell r="C243" t="str">
            <v>E</v>
          </cell>
          <cell r="D243">
            <v>4452</v>
          </cell>
          <cell r="E243" t="e">
            <v>#N/A</v>
          </cell>
          <cell r="F243" t="str">
            <v>HASKELL MATH/SCI TECH    E</v>
          </cell>
          <cell r="G243" t="str">
            <v>HASKELL EL               E</v>
          </cell>
          <cell r="H243">
            <v>0</v>
          </cell>
          <cell r="I243">
            <v>23</v>
          </cell>
          <cell r="J243">
            <v>21</v>
          </cell>
          <cell r="K243">
            <v>24</v>
          </cell>
          <cell r="L243">
            <v>61</v>
          </cell>
          <cell r="M243">
            <v>62</v>
          </cell>
          <cell r="N243">
            <v>0</v>
          </cell>
          <cell r="P243">
            <v>0</v>
          </cell>
          <cell r="W243">
            <v>0</v>
          </cell>
          <cell r="Z243">
            <v>0</v>
          </cell>
          <cell r="AA243">
            <v>191</v>
          </cell>
          <cell r="AB243">
            <v>191</v>
          </cell>
          <cell r="AC243">
            <v>0</v>
          </cell>
          <cell r="AD243">
            <v>0</v>
          </cell>
          <cell r="AE243">
            <v>191</v>
          </cell>
        </row>
        <row r="244">
          <cell r="B244">
            <v>1446601</v>
          </cell>
          <cell r="C244" t="str">
            <v>E</v>
          </cell>
          <cell r="D244">
            <v>4466</v>
          </cell>
          <cell r="E244" t="e">
            <v>#N/A</v>
          </cell>
          <cell r="F244" t="str">
            <v>HAWAIIAN EL              E</v>
          </cell>
          <cell r="G244" t="str">
            <v>HAWAIIAN EL              E</v>
          </cell>
          <cell r="H244">
            <v>172</v>
          </cell>
          <cell r="I244">
            <v>177</v>
          </cell>
          <cell r="J244">
            <v>172</v>
          </cell>
          <cell r="K244">
            <v>124</v>
          </cell>
          <cell r="L244">
            <v>106</v>
          </cell>
          <cell r="M244">
            <v>127</v>
          </cell>
          <cell r="N244">
            <v>0</v>
          </cell>
          <cell r="P244">
            <v>0</v>
          </cell>
          <cell r="W244">
            <v>35</v>
          </cell>
          <cell r="Z244">
            <v>35</v>
          </cell>
          <cell r="AA244">
            <v>878</v>
          </cell>
          <cell r="AB244">
            <v>913</v>
          </cell>
          <cell r="AC244">
            <v>63</v>
          </cell>
          <cell r="AD244">
            <v>0</v>
          </cell>
          <cell r="AE244">
            <v>976</v>
          </cell>
        </row>
        <row r="245">
          <cell r="B245">
            <v>1447301</v>
          </cell>
          <cell r="C245" t="str">
            <v>E</v>
          </cell>
          <cell r="D245">
            <v>4473</v>
          </cell>
          <cell r="E245" t="e">
            <v>#N/A</v>
          </cell>
          <cell r="F245" t="str">
            <v>HAYNES EL                E</v>
          </cell>
          <cell r="G245" t="str">
            <v>HAYNES EL                E</v>
          </cell>
          <cell r="H245">
            <v>67</v>
          </cell>
          <cell r="I245">
            <v>73</v>
          </cell>
          <cell r="J245">
            <v>72</v>
          </cell>
          <cell r="K245">
            <v>70</v>
          </cell>
          <cell r="L245">
            <v>64</v>
          </cell>
          <cell r="M245">
            <v>50</v>
          </cell>
          <cell r="N245">
            <v>0</v>
          </cell>
          <cell r="P245">
            <v>0</v>
          </cell>
          <cell r="W245">
            <v>16</v>
          </cell>
          <cell r="Z245">
            <v>16</v>
          </cell>
          <cell r="AA245">
            <v>396</v>
          </cell>
          <cell r="AB245">
            <v>412</v>
          </cell>
          <cell r="AC245">
            <v>0</v>
          </cell>
          <cell r="AD245">
            <v>26</v>
          </cell>
          <cell r="AE245">
            <v>438</v>
          </cell>
        </row>
        <row r="246">
          <cell r="B246">
            <v>1449301</v>
          </cell>
          <cell r="C246" t="str">
            <v>E</v>
          </cell>
          <cell r="D246">
            <v>4493</v>
          </cell>
          <cell r="E246" t="e">
            <v>#N/A</v>
          </cell>
          <cell r="F246" t="str">
            <v>HAZELTINE EL             E</v>
          </cell>
          <cell r="G246" t="str">
            <v>HAZELTINE EL             E</v>
          </cell>
          <cell r="H246">
            <v>140</v>
          </cell>
          <cell r="I246">
            <v>153</v>
          </cell>
          <cell r="J246">
            <v>140</v>
          </cell>
          <cell r="K246">
            <v>121</v>
          </cell>
          <cell r="L246">
            <v>133</v>
          </cell>
          <cell r="M246">
            <v>128</v>
          </cell>
          <cell r="N246">
            <v>0</v>
          </cell>
          <cell r="P246">
            <v>0</v>
          </cell>
          <cell r="W246">
            <v>43</v>
          </cell>
          <cell r="Z246">
            <v>43</v>
          </cell>
          <cell r="AA246">
            <v>815</v>
          </cell>
          <cell r="AB246">
            <v>858</v>
          </cell>
          <cell r="AC246">
            <v>60</v>
          </cell>
          <cell r="AD246">
            <v>0</v>
          </cell>
          <cell r="AE246">
            <v>918</v>
          </cell>
        </row>
        <row r="247">
          <cell r="B247">
            <v>1450701</v>
          </cell>
          <cell r="C247" t="str">
            <v>E</v>
          </cell>
          <cell r="D247">
            <v>4507</v>
          </cell>
          <cell r="E247" t="e">
            <v>#N/A</v>
          </cell>
          <cell r="F247" t="str">
            <v>HELIOTROPE EL            E</v>
          </cell>
          <cell r="G247" t="str">
            <v>HELIOTROPE EL            E</v>
          </cell>
          <cell r="H247">
            <v>123</v>
          </cell>
          <cell r="I247">
            <v>137</v>
          </cell>
          <cell r="J247">
            <v>140</v>
          </cell>
          <cell r="K247">
            <v>137</v>
          </cell>
          <cell r="L247">
            <v>137</v>
          </cell>
          <cell r="M247">
            <v>132</v>
          </cell>
          <cell r="N247">
            <v>0</v>
          </cell>
          <cell r="P247">
            <v>0</v>
          </cell>
          <cell r="W247">
            <v>21</v>
          </cell>
          <cell r="Z247">
            <v>21</v>
          </cell>
          <cell r="AA247">
            <v>806</v>
          </cell>
          <cell r="AB247">
            <v>827</v>
          </cell>
          <cell r="AC247">
            <v>30</v>
          </cell>
          <cell r="AD247">
            <v>0</v>
          </cell>
          <cell r="AE247">
            <v>857</v>
          </cell>
        </row>
        <row r="248">
          <cell r="B248">
            <v>1451501</v>
          </cell>
          <cell r="C248" t="str">
            <v>E</v>
          </cell>
          <cell r="D248">
            <v>4515</v>
          </cell>
          <cell r="E248" t="e">
            <v>#N/A</v>
          </cell>
          <cell r="F248" t="str">
            <v>HERRICK EL               E</v>
          </cell>
          <cell r="G248" t="str">
            <v>HERRICK EL               E</v>
          </cell>
          <cell r="H248">
            <v>115</v>
          </cell>
          <cell r="I248">
            <v>103</v>
          </cell>
          <cell r="J248">
            <v>118</v>
          </cell>
          <cell r="K248">
            <v>124</v>
          </cell>
          <cell r="L248">
            <v>116</v>
          </cell>
          <cell r="M248">
            <v>119</v>
          </cell>
          <cell r="N248">
            <v>0</v>
          </cell>
          <cell r="P248">
            <v>0</v>
          </cell>
          <cell r="W248">
            <v>21</v>
          </cell>
          <cell r="Z248">
            <v>21</v>
          </cell>
          <cell r="AA248">
            <v>695</v>
          </cell>
          <cell r="AB248">
            <v>716</v>
          </cell>
          <cell r="AC248">
            <v>30</v>
          </cell>
          <cell r="AD248">
            <v>0</v>
          </cell>
          <cell r="AE248">
            <v>746</v>
          </cell>
        </row>
        <row r="249">
          <cell r="B249">
            <v>1452101</v>
          </cell>
          <cell r="C249" t="str">
            <v>SPAN</v>
          </cell>
          <cell r="D249">
            <v>4521</v>
          </cell>
          <cell r="E249" t="e">
            <v>#N/A</v>
          </cell>
          <cell r="F249" t="str">
            <v>HESBY OAKS SCHOOL</v>
          </cell>
          <cell r="G249" t="str">
            <v>HESBY OAKS SCHOOL</v>
          </cell>
          <cell r="H249">
            <v>42</v>
          </cell>
          <cell r="I249">
            <v>43</v>
          </cell>
          <cell r="J249">
            <v>54</v>
          </cell>
          <cell r="K249">
            <v>57</v>
          </cell>
          <cell r="L249">
            <v>56</v>
          </cell>
          <cell r="M249">
            <v>61</v>
          </cell>
          <cell r="N249">
            <v>0</v>
          </cell>
          <cell r="O249">
            <v>70</v>
          </cell>
          <cell r="P249">
            <v>70</v>
          </cell>
          <cell r="Q249">
            <v>66</v>
          </cell>
          <cell r="R249">
            <v>64</v>
          </cell>
          <cell r="W249">
            <v>0</v>
          </cell>
          <cell r="X249">
            <v>5</v>
          </cell>
          <cell r="Z249">
            <v>5</v>
          </cell>
          <cell r="AA249">
            <v>513</v>
          </cell>
          <cell r="AB249">
            <v>518</v>
          </cell>
          <cell r="AC249">
            <v>0</v>
          </cell>
          <cell r="AD249">
            <v>0</v>
          </cell>
          <cell r="AE249">
            <v>518</v>
          </cell>
        </row>
        <row r="250">
          <cell r="B250">
            <v>1452801</v>
          </cell>
          <cell r="C250" t="str">
            <v>E</v>
          </cell>
          <cell r="D250">
            <v>4528</v>
          </cell>
          <cell r="E250" t="e">
            <v>#N/A</v>
          </cell>
          <cell r="F250" t="str">
            <v>HILLCREST EL             E</v>
          </cell>
          <cell r="G250" t="str">
            <v>HILLCREST EL             E</v>
          </cell>
          <cell r="H250">
            <v>112</v>
          </cell>
          <cell r="I250">
            <v>120</v>
          </cell>
          <cell r="J250">
            <v>99</v>
          </cell>
          <cell r="K250">
            <v>104</v>
          </cell>
          <cell r="L250">
            <v>87</v>
          </cell>
          <cell r="M250">
            <v>85</v>
          </cell>
          <cell r="N250">
            <v>0</v>
          </cell>
          <cell r="P250">
            <v>0</v>
          </cell>
          <cell r="W250">
            <v>26</v>
          </cell>
          <cell r="Z250">
            <v>26</v>
          </cell>
          <cell r="AA250">
            <v>607</v>
          </cell>
          <cell r="AB250">
            <v>633</v>
          </cell>
          <cell r="AC250">
            <v>30</v>
          </cell>
          <cell r="AD250">
            <v>0</v>
          </cell>
          <cell r="AE250">
            <v>663</v>
          </cell>
        </row>
        <row r="251">
          <cell r="B251">
            <v>1452802</v>
          </cell>
          <cell r="C251" t="str">
            <v>E</v>
          </cell>
          <cell r="D251">
            <v>4528</v>
          </cell>
          <cell r="E251" t="e">
            <v>#N/A</v>
          </cell>
          <cell r="F251" t="str">
            <v>HILLCREST CES MAG        E</v>
          </cell>
          <cell r="G251" t="str">
            <v>HILLCREST EL             E</v>
          </cell>
          <cell r="H251">
            <v>0</v>
          </cell>
          <cell r="I251">
            <v>19</v>
          </cell>
          <cell r="J251">
            <v>18</v>
          </cell>
          <cell r="K251">
            <v>22</v>
          </cell>
          <cell r="L251">
            <v>35</v>
          </cell>
          <cell r="M251">
            <v>35</v>
          </cell>
          <cell r="N251">
            <v>0</v>
          </cell>
          <cell r="P251">
            <v>0</v>
          </cell>
          <cell r="W251">
            <v>0</v>
          </cell>
          <cell r="Z251">
            <v>0</v>
          </cell>
          <cell r="AA251">
            <v>129</v>
          </cell>
          <cell r="AB251">
            <v>129</v>
          </cell>
          <cell r="AC251">
            <v>0</v>
          </cell>
          <cell r="AD251">
            <v>0</v>
          </cell>
          <cell r="AE251">
            <v>129</v>
          </cell>
        </row>
        <row r="252">
          <cell r="B252">
            <v>1453401</v>
          </cell>
          <cell r="C252" t="str">
            <v>E</v>
          </cell>
          <cell r="D252">
            <v>4534</v>
          </cell>
          <cell r="E252" t="e">
            <v>#N/A</v>
          </cell>
          <cell r="F252" t="str">
            <v>HILLSIDE EL              E</v>
          </cell>
          <cell r="G252" t="str">
            <v>HILLSIDE EL              E</v>
          </cell>
          <cell r="H252">
            <v>58</v>
          </cell>
          <cell r="I252">
            <v>79</v>
          </cell>
          <cell r="J252">
            <v>76</v>
          </cell>
          <cell r="K252">
            <v>64</v>
          </cell>
          <cell r="L252">
            <v>69</v>
          </cell>
          <cell r="M252">
            <v>69</v>
          </cell>
          <cell r="N252">
            <v>0</v>
          </cell>
          <cell r="P252">
            <v>0</v>
          </cell>
          <cell r="W252">
            <v>13</v>
          </cell>
          <cell r="Z252">
            <v>13</v>
          </cell>
          <cell r="AA252">
            <v>415</v>
          </cell>
          <cell r="AB252">
            <v>428</v>
          </cell>
          <cell r="AC252">
            <v>0</v>
          </cell>
          <cell r="AD252">
            <v>4</v>
          </cell>
          <cell r="AE252">
            <v>432</v>
          </cell>
        </row>
        <row r="253">
          <cell r="B253">
            <v>1454801</v>
          </cell>
          <cell r="C253" t="str">
            <v>E</v>
          </cell>
          <cell r="D253">
            <v>4548</v>
          </cell>
          <cell r="E253" t="e">
            <v>#N/A</v>
          </cell>
          <cell r="F253" t="str">
            <v>HOBART EL                E</v>
          </cell>
          <cell r="G253" t="str">
            <v>HOBART EL                E</v>
          </cell>
          <cell r="H253">
            <v>153</v>
          </cell>
          <cell r="I253">
            <v>129</v>
          </cell>
          <cell r="J253">
            <v>127</v>
          </cell>
          <cell r="K253">
            <v>171</v>
          </cell>
          <cell r="L253">
            <v>181</v>
          </cell>
          <cell r="M253">
            <v>164</v>
          </cell>
          <cell r="N253">
            <v>0</v>
          </cell>
          <cell r="P253">
            <v>0</v>
          </cell>
          <cell r="W253">
            <v>34</v>
          </cell>
          <cell r="Z253">
            <v>34</v>
          </cell>
          <cell r="AA253">
            <v>925</v>
          </cell>
          <cell r="AB253">
            <v>959</v>
          </cell>
          <cell r="AC253">
            <v>64</v>
          </cell>
          <cell r="AD253">
            <v>0</v>
          </cell>
          <cell r="AE253">
            <v>1023</v>
          </cell>
        </row>
        <row r="254">
          <cell r="B254">
            <v>1456201</v>
          </cell>
          <cell r="C254" t="str">
            <v>E</v>
          </cell>
          <cell r="D254">
            <v>4562</v>
          </cell>
          <cell r="E254" t="e">
            <v>#N/A</v>
          </cell>
          <cell r="F254" t="str">
            <v>HOLMES EL                E</v>
          </cell>
          <cell r="G254" t="str">
            <v>HOLMES EL                E</v>
          </cell>
          <cell r="H254">
            <v>56</v>
          </cell>
          <cell r="I254">
            <v>59</v>
          </cell>
          <cell r="J254">
            <v>69</v>
          </cell>
          <cell r="K254">
            <v>72</v>
          </cell>
          <cell r="L254">
            <v>52</v>
          </cell>
          <cell r="M254">
            <v>60</v>
          </cell>
          <cell r="N254">
            <v>0</v>
          </cell>
          <cell r="P254">
            <v>0</v>
          </cell>
          <cell r="W254">
            <v>11</v>
          </cell>
          <cell r="Z254">
            <v>11</v>
          </cell>
          <cell r="AA254">
            <v>368</v>
          </cell>
          <cell r="AB254">
            <v>379</v>
          </cell>
          <cell r="AC254">
            <v>0</v>
          </cell>
          <cell r="AD254">
            <v>0</v>
          </cell>
          <cell r="AE254">
            <v>379</v>
          </cell>
        </row>
        <row r="255">
          <cell r="B255">
            <v>1457501</v>
          </cell>
          <cell r="C255" t="str">
            <v>E</v>
          </cell>
          <cell r="D255">
            <v>4575</v>
          </cell>
          <cell r="E255" t="e">
            <v>#N/A</v>
          </cell>
          <cell r="F255" t="str">
            <v>HOOPER EL                E</v>
          </cell>
          <cell r="G255" t="str">
            <v>HOOPER EL                E</v>
          </cell>
          <cell r="H255">
            <v>0</v>
          </cell>
          <cell r="I255">
            <v>227</v>
          </cell>
          <cell r="J255">
            <v>278</v>
          </cell>
          <cell r="K255">
            <v>239</v>
          </cell>
          <cell r="L255">
            <v>249</v>
          </cell>
          <cell r="M255">
            <v>217</v>
          </cell>
          <cell r="N255">
            <v>0</v>
          </cell>
          <cell r="P255">
            <v>0</v>
          </cell>
          <cell r="W255">
            <v>53</v>
          </cell>
          <cell r="Z255">
            <v>53</v>
          </cell>
          <cell r="AA255">
            <v>1210</v>
          </cell>
          <cell r="AB255">
            <v>1263</v>
          </cell>
          <cell r="AC255">
            <v>0</v>
          </cell>
          <cell r="AD255">
            <v>0</v>
          </cell>
          <cell r="AE255">
            <v>1263</v>
          </cell>
        </row>
        <row r="256">
          <cell r="B256">
            <v>1457601</v>
          </cell>
          <cell r="C256" t="str">
            <v>E</v>
          </cell>
          <cell r="D256">
            <v>4576</v>
          </cell>
          <cell r="E256" t="e">
            <v>#N/A</v>
          </cell>
          <cell r="F256" t="str">
            <v>HOOPER PC                E</v>
          </cell>
          <cell r="G256" t="str">
            <v>HOOPER PC                E</v>
          </cell>
          <cell r="H256">
            <v>276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P256">
            <v>0</v>
          </cell>
          <cell r="W256">
            <v>0</v>
          </cell>
          <cell r="Z256">
            <v>0</v>
          </cell>
          <cell r="AA256">
            <v>276</v>
          </cell>
          <cell r="AB256">
            <v>276</v>
          </cell>
          <cell r="AC256">
            <v>59</v>
          </cell>
          <cell r="AD256">
            <v>0</v>
          </cell>
          <cell r="AE256">
            <v>335</v>
          </cell>
        </row>
        <row r="257">
          <cell r="B257">
            <v>1458901</v>
          </cell>
          <cell r="C257" t="str">
            <v>E</v>
          </cell>
          <cell r="D257">
            <v>4589</v>
          </cell>
          <cell r="E257" t="e">
            <v>#N/A</v>
          </cell>
          <cell r="F257" t="str">
            <v>HOOVER EL                E</v>
          </cell>
          <cell r="G257" t="str">
            <v>HOOVER EL                E</v>
          </cell>
          <cell r="H257">
            <v>135</v>
          </cell>
          <cell r="I257">
            <v>136</v>
          </cell>
          <cell r="J257">
            <v>126</v>
          </cell>
          <cell r="K257">
            <v>117</v>
          </cell>
          <cell r="L257">
            <v>141</v>
          </cell>
          <cell r="M257">
            <v>130</v>
          </cell>
          <cell r="N257">
            <v>0</v>
          </cell>
          <cell r="P257">
            <v>0</v>
          </cell>
          <cell r="W257">
            <v>46</v>
          </cell>
          <cell r="Z257">
            <v>46</v>
          </cell>
          <cell r="AA257">
            <v>785</v>
          </cell>
          <cell r="AB257">
            <v>831</v>
          </cell>
          <cell r="AC257">
            <v>90</v>
          </cell>
          <cell r="AD257">
            <v>1</v>
          </cell>
          <cell r="AE257">
            <v>922</v>
          </cell>
        </row>
        <row r="258">
          <cell r="B258">
            <v>1460301</v>
          </cell>
          <cell r="C258" t="str">
            <v>E</v>
          </cell>
          <cell r="D258">
            <v>4603</v>
          </cell>
          <cell r="E258" t="e">
            <v>#N/A</v>
          </cell>
          <cell r="F258" t="str">
            <v>HUBBARD EL               E</v>
          </cell>
          <cell r="G258" t="str">
            <v>HUBBARD EL               E</v>
          </cell>
          <cell r="H258">
            <v>177</v>
          </cell>
          <cell r="I258">
            <v>158</v>
          </cell>
          <cell r="J258">
            <v>178</v>
          </cell>
          <cell r="K258">
            <v>174</v>
          </cell>
          <cell r="L258">
            <v>155</v>
          </cell>
          <cell r="M258">
            <v>165</v>
          </cell>
          <cell r="N258">
            <v>0</v>
          </cell>
          <cell r="P258">
            <v>0</v>
          </cell>
          <cell r="W258">
            <v>25</v>
          </cell>
          <cell r="Z258">
            <v>25</v>
          </cell>
          <cell r="AA258">
            <v>1007</v>
          </cell>
          <cell r="AB258">
            <v>1032</v>
          </cell>
          <cell r="AC258">
            <v>60</v>
          </cell>
          <cell r="AD258">
            <v>0</v>
          </cell>
          <cell r="AE258">
            <v>1092</v>
          </cell>
        </row>
        <row r="259">
          <cell r="B259">
            <v>1461601</v>
          </cell>
          <cell r="C259" t="str">
            <v>E</v>
          </cell>
          <cell r="D259">
            <v>4616</v>
          </cell>
          <cell r="E259" t="e">
            <v>#N/A</v>
          </cell>
          <cell r="F259" t="str">
            <v>HUMPHREYS EL             E</v>
          </cell>
          <cell r="G259" t="str">
            <v>HUMPHREYS EL             E</v>
          </cell>
          <cell r="H259">
            <v>145</v>
          </cell>
          <cell r="I259">
            <v>141</v>
          </cell>
          <cell r="J259">
            <v>111</v>
          </cell>
          <cell r="K259">
            <v>101</v>
          </cell>
          <cell r="L259">
            <v>95</v>
          </cell>
          <cell r="M259">
            <v>72</v>
          </cell>
          <cell r="N259">
            <v>0</v>
          </cell>
          <cell r="P259">
            <v>0</v>
          </cell>
          <cell r="W259">
            <v>24</v>
          </cell>
          <cell r="Z259">
            <v>24</v>
          </cell>
          <cell r="AA259">
            <v>665</v>
          </cell>
          <cell r="AB259">
            <v>689</v>
          </cell>
          <cell r="AC259">
            <v>60</v>
          </cell>
          <cell r="AD259">
            <v>0</v>
          </cell>
          <cell r="AE259">
            <v>749</v>
          </cell>
        </row>
        <row r="260">
          <cell r="B260">
            <v>1461602</v>
          </cell>
          <cell r="C260" t="str">
            <v>E</v>
          </cell>
          <cell r="D260">
            <v>4616</v>
          </cell>
          <cell r="E260" t="e">
            <v>#N/A</v>
          </cell>
          <cell r="F260" t="str">
            <v>HUMPHREYS M/S TECH MAG   E</v>
          </cell>
          <cell r="G260" t="str">
            <v>HUMPHREYS EL             E</v>
          </cell>
          <cell r="H260">
            <v>0</v>
          </cell>
          <cell r="I260">
            <v>0</v>
          </cell>
          <cell r="J260">
            <v>24</v>
          </cell>
          <cell r="K260">
            <v>39</v>
          </cell>
          <cell r="L260">
            <v>42</v>
          </cell>
          <cell r="M260">
            <v>43</v>
          </cell>
          <cell r="N260">
            <v>0</v>
          </cell>
          <cell r="P260">
            <v>0</v>
          </cell>
          <cell r="W260">
            <v>0</v>
          </cell>
          <cell r="Z260">
            <v>0</v>
          </cell>
          <cell r="AA260">
            <v>148</v>
          </cell>
          <cell r="AB260">
            <v>148</v>
          </cell>
          <cell r="AC260">
            <v>0</v>
          </cell>
          <cell r="AD260">
            <v>0</v>
          </cell>
          <cell r="AE260">
            <v>148</v>
          </cell>
        </row>
        <row r="261">
          <cell r="B261">
            <v>1463001</v>
          </cell>
          <cell r="C261" t="str">
            <v>E</v>
          </cell>
          <cell r="D261">
            <v>4630</v>
          </cell>
          <cell r="E261" t="e">
            <v>#N/A</v>
          </cell>
          <cell r="F261" t="str">
            <v>HUNTINGTON DR EL         E</v>
          </cell>
          <cell r="G261" t="str">
            <v>HUNTINGTON DR EL         E</v>
          </cell>
          <cell r="H261">
            <v>76</v>
          </cell>
          <cell r="I261">
            <v>72</v>
          </cell>
          <cell r="J261">
            <v>67</v>
          </cell>
          <cell r="K261">
            <v>89</v>
          </cell>
          <cell r="L261">
            <v>75</v>
          </cell>
          <cell r="M261">
            <v>81</v>
          </cell>
          <cell r="N261">
            <v>50</v>
          </cell>
          <cell r="P261">
            <v>50</v>
          </cell>
          <cell r="W261">
            <v>40</v>
          </cell>
          <cell r="Z261">
            <v>40</v>
          </cell>
          <cell r="AA261">
            <v>510</v>
          </cell>
          <cell r="AB261">
            <v>550</v>
          </cell>
          <cell r="AC261">
            <v>30</v>
          </cell>
          <cell r="AD261">
            <v>7</v>
          </cell>
          <cell r="AE261">
            <v>587</v>
          </cell>
        </row>
        <row r="262">
          <cell r="B262">
            <v>1464001</v>
          </cell>
          <cell r="C262" t="str">
            <v>E</v>
          </cell>
          <cell r="D262">
            <v>4640</v>
          </cell>
          <cell r="E262" t="e">
            <v>#N/A</v>
          </cell>
          <cell r="F262" t="str">
            <v>WALNUT PARK EL           E</v>
          </cell>
          <cell r="G262" t="str">
            <v>WALNUT PARK EL           E</v>
          </cell>
          <cell r="H262">
            <v>171</v>
          </cell>
          <cell r="I262">
            <v>153</v>
          </cell>
          <cell r="J262">
            <v>160</v>
          </cell>
          <cell r="K262">
            <v>163</v>
          </cell>
          <cell r="L262">
            <v>158</v>
          </cell>
          <cell r="M262">
            <v>162</v>
          </cell>
          <cell r="N262">
            <v>0</v>
          </cell>
          <cell r="P262">
            <v>0</v>
          </cell>
          <cell r="W262">
            <v>6</v>
          </cell>
          <cell r="Z262">
            <v>6</v>
          </cell>
          <cell r="AA262">
            <v>967</v>
          </cell>
          <cell r="AB262">
            <v>973</v>
          </cell>
          <cell r="AC262">
            <v>37</v>
          </cell>
          <cell r="AD262">
            <v>13</v>
          </cell>
          <cell r="AE262">
            <v>1023</v>
          </cell>
        </row>
        <row r="263">
          <cell r="B263">
            <v>1464101</v>
          </cell>
          <cell r="C263" t="str">
            <v>E</v>
          </cell>
          <cell r="D263">
            <v>4641</v>
          </cell>
          <cell r="E263" t="e">
            <v>#N/A</v>
          </cell>
          <cell r="F263" t="str">
            <v>SAN ANTONIO EL           E</v>
          </cell>
          <cell r="G263" t="str">
            <v>SAN ANTONIO EL           E</v>
          </cell>
          <cell r="H263">
            <v>108</v>
          </cell>
          <cell r="I263">
            <v>82</v>
          </cell>
          <cell r="J263">
            <v>89</v>
          </cell>
          <cell r="K263">
            <v>83</v>
          </cell>
          <cell r="L263">
            <v>80</v>
          </cell>
          <cell r="M263">
            <v>82</v>
          </cell>
          <cell r="N263">
            <v>0</v>
          </cell>
          <cell r="P263">
            <v>0</v>
          </cell>
          <cell r="W263">
            <v>28</v>
          </cell>
          <cell r="Z263">
            <v>28</v>
          </cell>
          <cell r="AA263">
            <v>524</v>
          </cell>
          <cell r="AB263">
            <v>552</v>
          </cell>
          <cell r="AC263">
            <v>31</v>
          </cell>
          <cell r="AD263">
            <v>12</v>
          </cell>
          <cell r="AE263">
            <v>595</v>
          </cell>
        </row>
        <row r="264">
          <cell r="B264">
            <v>1464102</v>
          </cell>
          <cell r="C264" t="str">
            <v>E</v>
          </cell>
          <cell r="D264">
            <v>4641</v>
          </cell>
          <cell r="E264" t="e">
            <v>#N/A</v>
          </cell>
          <cell r="F264" t="str">
            <v>SAN ANTONIO EL M/S MAG   E</v>
          </cell>
          <cell r="G264" t="str">
            <v>SAN ANTONIO EL           E</v>
          </cell>
          <cell r="H264">
            <v>0</v>
          </cell>
          <cell r="I264">
            <v>22</v>
          </cell>
          <cell r="J264">
            <v>17</v>
          </cell>
          <cell r="K264">
            <v>20</v>
          </cell>
          <cell r="L264">
            <v>30</v>
          </cell>
          <cell r="M264">
            <v>29</v>
          </cell>
          <cell r="N264">
            <v>0</v>
          </cell>
          <cell r="P264">
            <v>0</v>
          </cell>
          <cell r="W264">
            <v>0</v>
          </cell>
          <cell r="Z264">
            <v>0</v>
          </cell>
          <cell r="AA264">
            <v>118</v>
          </cell>
          <cell r="AB264">
            <v>118</v>
          </cell>
          <cell r="AC264">
            <v>0</v>
          </cell>
          <cell r="AD264">
            <v>0</v>
          </cell>
          <cell r="AE264">
            <v>118</v>
          </cell>
        </row>
        <row r="265">
          <cell r="B265">
            <v>1464201</v>
          </cell>
          <cell r="C265" t="str">
            <v>SPAN</v>
          </cell>
          <cell r="D265">
            <v>4642</v>
          </cell>
          <cell r="E265" t="e">
            <v>#N/A</v>
          </cell>
          <cell r="F265" t="str">
            <v>PACIFIC BLVD SCHOOL</v>
          </cell>
          <cell r="G265" t="str">
            <v>PACIFIC BLVD SCHOOL</v>
          </cell>
          <cell r="H265">
            <v>69</v>
          </cell>
          <cell r="I265">
            <v>74</v>
          </cell>
          <cell r="J265">
            <v>80</v>
          </cell>
          <cell r="K265">
            <v>68</v>
          </cell>
          <cell r="L265">
            <v>87</v>
          </cell>
          <cell r="M265">
            <v>78</v>
          </cell>
          <cell r="N265">
            <v>0</v>
          </cell>
          <cell r="P265">
            <v>0</v>
          </cell>
          <cell r="W265">
            <v>94</v>
          </cell>
          <cell r="X265">
            <v>30</v>
          </cell>
          <cell r="Y265">
            <v>25</v>
          </cell>
          <cell r="Z265">
            <v>149</v>
          </cell>
          <cell r="AA265">
            <v>456</v>
          </cell>
          <cell r="AB265">
            <v>605</v>
          </cell>
          <cell r="AC265">
            <v>30</v>
          </cell>
          <cell r="AD265">
            <v>24</v>
          </cell>
          <cell r="AE265">
            <v>659</v>
          </cell>
        </row>
        <row r="266">
          <cell r="B266">
            <v>1465801</v>
          </cell>
          <cell r="C266" t="str">
            <v>E</v>
          </cell>
          <cell r="D266">
            <v>4658</v>
          </cell>
          <cell r="E266" t="e">
            <v>#N/A</v>
          </cell>
          <cell r="F266" t="str">
            <v>HYDE PARK EL             E</v>
          </cell>
          <cell r="G266" t="str">
            <v>HYDE PARK EL             E</v>
          </cell>
          <cell r="H266">
            <v>109</v>
          </cell>
          <cell r="I266">
            <v>100</v>
          </cell>
          <cell r="J266">
            <v>117</v>
          </cell>
          <cell r="K266">
            <v>112</v>
          </cell>
          <cell r="L266">
            <v>109</v>
          </cell>
          <cell r="M266">
            <v>103</v>
          </cell>
          <cell r="N266">
            <v>0</v>
          </cell>
          <cell r="P266">
            <v>0</v>
          </cell>
          <cell r="W266">
            <v>38</v>
          </cell>
          <cell r="Z266">
            <v>38</v>
          </cell>
          <cell r="AA266">
            <v>650</v>
          </cell>
          <cell r="AB266">
            <v>688</v>
          </cell>
          <cell r="AC266">
            <v>30</v>
          </cell>
          <cell r="AD266">
            <v>0</v>
          </cell>
          <cell r="AE266">
            <v>718</v>
          </cell>
        </row>
        <row r="267">
          <cell r="B267">
            <v>1467101</v>
          </cell>
          <cell r="C267" t="str">
            <v>E</v>
          </cell>
          <cell r="D267">
            <v>4671</v>
          </cell>
          <cell r="E267" t="e">
            <v>#N/A</v>
          </cell>
          <cell r="F267" t="str">
            <v>IVANHOE EL               E</v>
          </cell>
          <cell r="G267" t="str">
            <v>IVANHOE EL               E</v>
          </cell>
          <cell r="H267">
            <v>72</v>
          </cell>
          <cell r="I267">
            <v>67</v>
          </cell>
          <cell r="J267">
            <v>66</v>
          </cell>
          <cell r="K267">
            <v>61</v>
          </cell>
          <cell r="L267">
            <v>71</v>
          </cell>
          <cell r="M267">
            <v>48</v>
          </cell>
          <cell r="N267">
            <v>0</v>
          </cell>
          <cell r="P267">
            <v>0</v>
          </cell>
          <cell r="W267">
            <v>0</v>
          </cell>
          <cell r="Z267">
            <v>0</v>
          </cell>
          <cell r="AA267">
            <v>385</v>
          </cell>
          <cell r="AB267">
            <v>385</v>
          </cell>
          <cell r="AC267">
            <v>0</v>
          </cell>
          <cell r="AD267">
            <v>0</v>
          </cell>
          <cell r="AE267">
            <v>385</v>
          </cell>
        </row>
        <row r="268">
          <cell r="B268">
            <v>1468001</v>
          </cell>
          <cell r="C268" t="str">
            <v>E</v>
          </cell>
          <cell r="D268">
            <v>4680</v>
          </cell>
          <cell r="E268" t="e">
            <v>#N/A</v>
          </cell>
          <cell r="F268" t="str">
            <v>LIZARRAGA ES             E</v>
          </cell>
          <cell r="G268" t="str">
            <v>LIZARRAGA ES             E</v>
          </cell>
          <cell r="H268">
            <v>140</v>
          </cell>
          <cell r="I268">
            <v>111</v>
          </cell>
          <cell r="J268">
            <v>125</v>
          </cell>
          <cell r="K268">
            <v>119</v>
          </cell>
          <cell r="L268">
            <v>109</v>
          </cell>
          <cell r="M268">
            <v>109</v>
          </cell>
          <cell r="N268">
            <v>0</v>
          </cell>
          <cell r="P268">
            <v>0</v>
          </cell>
          <cell r="W268">
            <v>23</v>
          </cell>
          <cell r="Z268">
            <v>23</v>
          </cell>
          <cell r="AA268">
            <v>713</v>
          </cell>
          <cell r="AB268">
            <v>736</v>
          </cell>
          <cell r="AC268">
            <v>29</v>
          </cell>
          <cell r="AD268">
            <v>7</v>
          </cell>
          <cell r="AE268">
            <v>772</v>
          </cell>
        </row>
        <row r="269">
          <cell r="B269">
            <v>1468101</v>
          </cell>
          <cell r="C269" t="str">
            <v>E</v>
          </cell>
          <cell r="D269">
            <v>4681</v>
          </cell>
          <cell r="E269" t="e">
            <v>#N/A</v>
          </cell>
          <cell r="F269" t="str">
            <v>HARMONY EL               E</v>
          </cell>
          <cell r="G269" t="str">
            <v>HARMONY EL               E</v>
          </cell>
          <cell r="H269">
            <v>131</v>
          </cell>
          <cell r="I269">
            <v>132</v>
          </cell>
          <cell r="J269">
            <v>124</v>
          </cell>
          <cell r="K269">
            <v>121</v>
          </cell>
          <cell r="L269">
            <v>116</v>
          </cell>
          <cell r="M269">
            <v>119</v>
          </cell>
          <cell r="N269">
            <v>0</v>
          </cell>
          <cell r="P269">
            <v>0</v>
          </cell>
          <cell r="W269">
            <v>33</v>
          </cell>
          <cell r="Z269">
            <v>33</v>
          </cell>
          <cell r="AA269">
            <v>743</v>
          </cell>
          <cell r="AB269">
            <v>776</v>
          </cell>
          <cell r="AC269">
            <v>0</v>
          </cell>
          <cell r="AD269">
            <v>0</v>
          </cell>
          <cell r="AE269">
            <v>776</v>
          </cell>
        </row>
        <row r="270">
          <cell r="B270">
            <v>1468501</v>
          </cell>
          <cell r="C270" t="str">
            <v>E</v>
          </cell>
          <cell r="D270">
            <v>4685</v>
          </cell>
          <cell r="E270" t="e">
            <v>#N/A</v>
          </cell>
          <cell r="F270" t="str">
            <v>AURORA EL                E</v>
          </cell>
          <cell r="G270" t="str">
            <v>AURORA EL                E</v>
          </cell>
          <cell r="H270">
            <v>111</v>
          </cell>
          <cell r="I270">
            <v>93</v>
          </cell>
          <cell r="J270">
            <v>115</v>
          </cell>
          <cell r="K270">
            <v>115</v>
          </cell>
          <cell r="L270">
            <v>96</v>
          </cell>
          <cell r="M270">
            <v>103</v>
          </cell>
          <cell r="N270">
            <v>0</v>
          </cell>
          <cell r="P270">
            <v>0</v>
          </cell>
          <cell r="W270">
            <v>18</v>
          </cell>
          <cell r="Z270">
            <v>18</v>
          </cell>
          <cell r="AA270">
            <v>633</v>
          </cell>
          <cell r="AB270">
            <v>651</v>
          </cell>
          <cell r="AC270">
            <v>0</v>
          </cell>
          <cell r="AD270">
            <v>0</v>
          </cell>
          <cell r="AE270">
            <v>651</v>
          </cell>
        </row>
        <row r="271">
          <cell r="B271">
            <v>1469201</v>
          </cell>
          <cell r="C271" t="str">
            <v>E</v>
          </cell>
          <cell r="D271">
            <v>4692</v>
          </cell>
          <cell r="E271" t="e">
            <v>#N/A</v>
          </cell>
          <cell r="F271" t="str">
            <v>JUSTICE EL               E</v>
          </cell>
          <cell r="G271" t="str">
            <v>JUSTICE EL               E</v>
          </cell>
          <cell r="H271">
            <v>71</v>
          </cell>
          <cell r="I271">
            <v>74</v>
          </cell>
          <cell r="J271">
            <v>89</v>
          </cell>
          <cell r="K271">
            <v>68</v>
          </cell>
          <cell r="L271">
            <v>67</v>
          </cell>
          <cell r="M271">
            <v>69</v>
          </cell>
          <cell r="N271">
            <v>0</v>
          </cell>
          <cell r="P271">
            <v>0</v>
          </cell>
          <cell r="W271">
            <v>30</v>
          </cell>
          <cell r="Z271">
            <v>30</v>
          </cell>
          <cell r="AA271">
            <v>438</v>
          </cell>
          <cell r="AB271">
            <v>468</v>
          </cell>
          <cell r="AC271">
            <v>0</v>
          </cell>
          <cell r="AD271">
            <v>0</v>
          </cell>
          <cell r="AE271">
            <v>468</v>
          </cell>
        </row>
        <row r="272">
          <cell r="B272">
            <v>1469601</v>
          </cell>
          <cell r="C272" t="str">
            <v>E</v>
          </cell>
          <cell r="D272">
            <v>4696</v>
          </cell>
          <cell r="E272" t="e">
            <v>#N/A</v>
          </cell>
          <cell r="F272" t="str">
            <v>KENNEDY EL               E</v>
          </cell>
          <cell r="G272" t="str">
            <v>KENNEDY EL               E</v>
          </cell>
          <cell r="H272">
            <v>66</v>
          </cell>
          <cell r="I272">
            <v>79</v>
          </cell>
          <cell r="J272">
            <v>81</v>
          </cell>
          <cell r="K272">
            <v>88</v>
          </cell>
          <cell r="L272">
            <v>82</v>
          </cell>
          <cell r="M272">
            <v>92</v>
          </cell>
          <cell r="N272">
            <v>67</v>
          </cell>
          <cell r="P272">
            <v>67</v>
          </cell>
          <cell r="W272">
            <v>13</v>
          </cell>
          <cell r="Z272">
            <v>13</v>
          </cell>
          <cell r="AA272">
            <v>555</v>
          </cell>
          <cell r="AB272">
            <v>568</v>
          </cell>
          <cell r="AC272">
            <v>50</v>
          </cell>
          <cell r="AD272">
            <v>9</v>
          </cell>
          <cell r="AE272">
            <v>627</v>
          </cell>
        </row>
        <row r="273">
          <cell r="B273">
            <v>1469901</v>
          </cell>
          <cell r="C273" t="str">
            <v>E</v>
          </cell>
          <cell r="D273">
            <v>4699</v>
          </cell>
          <cell r="E273" t="e">
            <v>#N/A</v>
          </cell>
          <cell r="F273" t="str">
            <v>KENTER CANYON EL         E</v>
          </cell>
          <cell r="G273" t="str">
            <v>KENTER CANYON EL         E</v>
          </cell>
          <cell r="H273">
            <v>97</v>
          </cell>
          <cell r="I273">
            <v>96</v>
          </cell>
          <cell r="J273">
            <v>85</v>
          </cell>
          <cell r="K273">
            <v>87</v>
          </cell>
          <cell r="L273">
            <v>75</v>
          </cell>
          <cell r="M273">
            <v>80</v>
          </cell>
          <cell r="N273">
            <v>0</v>
          </cell>
          <cell r="P273">
            <v>0</v>
          </cell>
          <cell r="W273">
            <v>0</v>
          </cell>
          <cell r="Z273">
            <v>0</v>
          </cell>
          <cell r="AA273">
            <v>520</v>
          </cell>
          <cell r="AB273">
            <v>520</v>
          </cell>
          <cell r="AC273">
            <v>0</v>
          </cell>
          <cell r="AD273">
            <v>0</v>
          </cell>
          <cell r="AE273">
            <v>520</v>
          </cell>
        </row>
        <row r="274">
          <cell r="B274">
            <v>1471201</v>
          </cell>
          <cell r="C274" t="str">
            <v>E</v>
          </cell>
          <cell r="D274">
            <v>4712</v>
          </cell>
          <cell r="E274" t="e">
            <v>#N/A</v>
          </cell>
          <cell r="F274" t="str">
            <v>KENTWOOD EL              E</v>
          </cell>
          <cell r="G274" t="str">
            <v>KENTWOOD EL              E</v>
          </cell>
          <cell r="H274">
            <v>64</v>
          </cell>
          <cell r="I274">
            <v>52</v>
          </cell>
          <cell r="J274">
            <v>45</v>
          </cell>
          <cell r="K274">
            <v>43</v>
          </cell>
          <cell r="L274">
            <v>50</v>
          </cell>
          <cell r="M274">
            <v>54</v>
          </cell>
          <cell r="N274">
            <v>0</v>
          </cell>
          <cell r="P274">
            <v>0</v>
          </cell>
          <cell r="W274">
            <v>17</v>
          </cell>
          <cell r="Z274">
            <v>17</v>
          </cell>
          <cell r="AA274">
            <v>308</v>
          </cell>
          <cell r="AB274">
            <v>325</v>
          </cell>
          <cell r="AC274">
            <v>0</v>
          </cell>
          <cell r="AD274">
            <v>0</v>
          </cell>
          <cell r="AE274">
            <v>325</v>
          </cell>
        </row>
        <row r="275">
          <cell r="B275">
            <v>1472601</v>
          </cell>
          <cell r="C275" t="str">
            <v>E</v>
          </cell>
          <cell r="D275">
            <v>4726</v>
          </cell>
          <cell r="E275" t="e">
            <v>#N/A</v>
          </cell>
          <cell r="F275" t="str">
            <v>KESTER EL                E</v>
          </cell>
          <cell r="G275" t="str">
            <v>KESTER EL                E</v>
          </cell>
          <cell r="H275">
            <v>164</v>
          </cell>
          <cell r="I275">
            <v>119</v>
          </cell>
          <cell r="J275">
            <v>115</v>
          </cell>
          <cell r="K275">
            <v>114</v>
          </cell>
          <cell r="L275">
            <v>94</v>
          </cell>
          <cell r="M275">
            <v>73</v>
          </cell>
          <cell r="N275">
            <v>0</v>
          </cell>
          <cell r="P275">
            <v>0</v>
          </cell>
          <cell r="W275">
            <v>11</v>
          </cell>
          <cell r="Z275">
            <v>11</v>
          </cell>
          <cell r="AA275">
            <v>679</v>
          </cell>
          <cell r="AB275">
            <v>690</v>
          </cell>
          <cell r="AC275">
            <v>59</v>
          </cell>
          <cell r="AD275">
            <v>18</v>
          </cell>
          <cell r="AE275">
            <v>767</v>
          </cell>
        </row>
        <row r="276">
          <cell r="B276">
            <v>1472602</v>
          </cell>
          <cell r="C276" t="str">
            <v>E</v>
          </cell>
          <cell r="D276">
            <v>4726</v>
          </cell>
          <cell r="E276" t="e">
            <v>#N/A</v>
          </cell>
          <cell r="F276" t="str">
            <v>KESTER GFTD MAG CTR      E</v>
          </cell>
          <cell r="G276" t="str">
            <v>KESTER EL                E</v>
          </cell>
          <cell r="H276">
            <v>0</v>
          </cell>
          <cell r="I276">
            <v>24</v>
          </cell>
          <cell r="J276">
            <v>48</v>
          </cell>
          <cell r="K276">
            <v>48</v>
          </cell>
          <cell r="L276">
            <v>67</v>
          </cell>
          <cell r="M276">
            <v>68</v>
          </cell>
          <cell r="N276">
            <v>0</v>
          </cell>
          <cell r="P276">
            <v>0</v>
          </cell>
          <cell r="W276">
            <v>0</v>
          </cell>
          <cell r="Z276">
            <v>0</v>
          </cell>
          <cell r="AA276">
            <v>255</v>
          </cell>
          <cell r="AB276">
            <v>255</v>
          </cell>
          <cell r="AC276">
            <v>0</v>
          </cell>
          <cell r="AD276">
            <v>0</v>
          </cell>
          <cell r="AE276">
            <v>255</v>
          </cell>
        </row>
        <row r="277">
          <cell r="B277">
            <v>1476001</v>
          </cell>
          <cell r="C277" t="str">
            <v>E</v>
          </cell>
          <cell r="D277">
            <v>4760</v>
          </cell>
          <cell r="E277" t="e">
            <v>#N/A</v>
          </cell>
          <cell r="F277" t="str">
            <v>KITTRIDGE EL             E</v>
          </cell>
          <cell r="G277" t="str">
            <v>KITTRIDGE EL             E</v>
          </cell>
          <cell r="H277">
            <v>123</v>
          </cell>
          <cell r="I277">
            <v>133</v>
          </cell>
          <cell r="J277">
            <v>125</v>
          </cell>
          <cell r="K277">
            <v>123</v>
          </cell>
          <cell r="L277">
            <v>119</v>
          </cell>
          <cell r="M277">
            <v>103</v>
          </cell>
          <cell r="N277">
            <v>0</v>
          </cell>
          <cell r="P277">
            <v>0</v>
          </cell>
          <cell r="W277">
            <v>24</v>
          </cell>
          <cell r="Z277">
            <v>24</v>
          </cell>
          <cell r="AA277">
            <v>726</v>
          </cell>
          <cell r="AB277">
            <v>750</v>
          </cell>
          <cell r="AC277">
            <v>58</v>
          </cell>
          <cell r="AD277">
            <v>22</v>
          </cell>
          <cell r="AE277">
            <v>830</v>
          </cell>
        </row>
        <row r="278">
          <cell r="B278">
            <v>1476201</v>
          </cell>
          <cell r="C278" t="str">
            <v>E</v>
          </cell>
          <cell r="D278">
            <v>4762</v>
          </cell>
          <cell r="E278" t="e">
            <v>#N/A</v>
          </cell>
          <cell r="F278" t="str">
            <v>KNOLLWOOD EL             E</v>
          </cell>
          <cell r="G278" t="str">
            <v>KNOLLWOOD EL             E</v>
          </cell>
          <cell r="H278">
            <v>55</v>
          </cell>
          <cell r="I278">
            <v>64</v>
          </cell>
          <cell r="J278">
            <v>75</v>
          </cell>
          <cell r="K278">
            <v>67</v>
          </cell>
          <cell r="L278">
            <v>65</v>
          </cell>
          <cell r="M278">
            <v>90</v>
          </cell>
          <cell r="N278">
            <v>0</v>
          </cell>
          <cell r="P278">
            <v>0</v>
          </cell>
          <cell r="W278">
            <v>9</v>
          </cell>
          <cell r="Z278">
            <v>9</v>
          </cell>
          <cell r="AA278">
            <v>416</v>
          </cell>
          <cell r="AB278">
            <v>425</v>
          </cell>
          <cell r="AC278">
            <v>0</v>
          </cell>
          <cell r="AD278">
            <v>13</v>
          </cell>
          <cell r="AE278">
            <v>438</v>
          </cell>
        </row>
        <row r="279">
          <cell r="B279">
            <v>1476401</v>
          </cell>
          <cell r="C279" t="str">
            <v>E</v>
          </cell>
          <cell r="D279">
            <v>4764</v>
          </cell>
          <cell r="E279" t="e">
            <v>#N/A</v>
          </cell>
          <cell r="F279" t="str">
            <v>LANAI EL                 E</v>
          </cell>
          <cell r="G279" t="str">
            <v>LANAI EL                 E</v>
          </cell>
          <cell r="H279">
            <v>105</v>
          </cell>
          <cell r="I279">
            <v>75</v>
          </cell>
          <cell r="J279">
            <v>83</v>
          </cell>
          <cell r="K279">
            <v>81</v>
          </cell>
          <cell r="L279">
            <v>63</v>
          </cell>
          <cell r="M279">
            <v>62</v>
          </cell>
          <cell r="N279">
            <v>0</v>
          </cell>
          <cell r="P279">
            <v>0</v>
          </cell>
          <cell r="W279">
            <v>17</v>
          </cell>
          <cell r="Z279">
            <v>17</v>
          </cell>
          <cell r="AA279">
            <v>469</v>
          </cell>
          <cell r="AB279">
            <v>486</v>
          </cell>
          <cell r="AC279">
            <v>0</v>
          </cell>
          <cell r="AD279">
            <v>0</v>
          </cell>
          <cell r="AE279">
            <v>486</v>
          </cell>
        </row>
        <row r="280">
          <cell r="B280">
            <v>1476701</v>
          </cell>
          <cell r="C280" t="str">
            <v>E</v>
          </cell>
          <cell r="D280">
            <v>4767</v>
          </cell>
          <cell r="E280" t="e">
            <v>#N/A</v>
          </cell>
          <cell r="F280" t="str">
            <v>LANE EL                  E</v>
          </cell>
          <cell r="G280" t="str">
            <v>LANE EL                  E</v>
          </cell>
          <cell r="H280">
            <v>41</v>
          </cell>
          <cell r="I280">
            <v>63</v>
          </cell>
          <cell r="J280">
            <v>66</v>
          </cell>
          <cell r="K280">
            <v>56</v>
          </cell>
          <cell r="L280">
            <v>56</v>
          </cell>
          <cell r="M280">
            <v>48</v>
          </cell>
          <cell r="N280">
            <v>0</v>
          </cell>
          <cell r="P280">
            <v>0</v>
          </cell>
          <cell r="W280">
            <v>16</v>
          </cell>
          <cell r="Z280">
            <v>16</v>
          </cell>
          <cell r="AA280">
            <v>330</v>
          </cell>
          <cell r="AB280">
            <v>346</v>
          </cell>
          <cell r="AC280">
            <v>24</v>
          </cell>
          <cell r="AD280">
            <v>6</v>
          </cell>
          <cell r="AE280">
            <v>376</v>
          </cell>
        </row>
        <row r="281">
          <cell r="B281">
            <v>1477501</v>
          </cell>
          <cell r="C281" t="str">
            <v>E</v>
          </cell>
          <cell r="D281">
            <v>4775</v>
          </cell>
          <cell r="E281" t="e">
            <v>#N/A</v>
          </cell>
          <cell r="F281" t="str">
            <v>LANGDON EL               E</v>
          </cell>
          <cell r="G281" t="str">
            <v>LANGDON EL               E</v>
          </cell>
          <cell r="H281">
            <v>157</v>
          </cell>
          <cell r="I281">
            <v>157</v>
          </cell>
          <cell r="J281">
            <v>156</v>
          </cell>
          <cell r="K281">
            <v>152</v>
          </cell>
          <cell r="L281">
            <v>128</v>
          </cell>
          <cell r="M281">
            <v>137</v>
          </cell>
          <cell r="N281">
            <v>0</v>
          </cell>
          <cell r="P281">
            <v>0</v>
          </cell>
          <cell r="W281">
            <v>40</v>
          </cell>
          <cell r="Z281">
            <v>40</v>
          </cell>
          <cell r="AA281">
            <v>887</v>
          </cell>
          <cell r="AB281">
            <v>927</v>
          </cell>
          <cell r="AC281">
            <v>59</v>
          </cell>
          <cell r="AD281">
            <v>12</v>
          </cell>
          <cell r="AE281">
            <v>998</v>
          </cell>
        </row>
        <row r="282">
          <cell r="B282">
            <v>1477601</v>
          </cell>
          <cell r="C282" t="str">
            <v>E</v>
          </cell>
          <cell r="D282">
            <v>4776</v>
          </cell>
          <cell r="E282" t="e">
            <v>#N/A</v>
          </cell>
          <cell r="F282" t="str">
            <v>PRIMARY ACADEMY          E</v>
          </cell>
          <cell r="G282" t="str">
            <v>PRIMARY ACADEMY          E</v>
          </cell>
          <cell r="H282">
            <v>125</v>
          </cell>
          <cell r="I282">
            <v>101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P282">
            <v>0</v>
          </cell>
          <cell r="W282">
            <v>21</v>
          </cell>
          <cell r="Z282">
            <v>21</v>
          </cell>
          <cell r="AA282">
            <v>226</v>
          </cell>
          <cell r="AB282">
            <v>247</v>
          </cell>
          <cell r="AC282">
            <v>56</v>
          </cell>
          <cell r="AD282">
            <v>27</v>
          </cell>
          <cell r="AE282">
            <v>330</v>
          </cell>
        </row>
        <row r="283">
          <cell r="B283">
            <v>1478101</v>
          </cell>
          <cell r="C283" t="str">
            <v>E</v>
          </cell>
          <cell r="D283">
            <v>4781</v>
          </cell>
          <cell r="E283" t="e">
            <v>#N/A</v>
          </cell>
          <cell r="F283" t="str">
            <v>LANKERSHIM EL            E</v>
          </cell>
          <cell r="G283" t="str">
            <v>LANKERSHIM EL            E</v>
          </cell>
          <cell r="H283">
            <v>81</v>
          </cell>
          <cell r="I283">
            <v>90</v>
          </cell>
          <cell r="J283">
            <v>65</v>
          </cell>
          <cell r="K283">
            <v>89</v>
          </cell>
          <cell r="L283">
            <v>63</v>
          </cell>
          <cell r="M283">
            <v>98</v>
          </cell>
          <cell r="N283">
            <v>0</v>
          </cell>
          <cell r="P283">
            <v>0</v>
          </cell>
          <cell r="W283">
            <v>7</v>
          </cell>
          <cell r="Z283">
            <v>7</v>
          </cell>
          <cell r="AA283">
            <v>486</v>
          </cell>
          <cell r="AB283">
            <v>493</v>
          </cell>
          <cell r="AC283">
            <v>30</v>
          </cell>
          <cell r="AD283">
            <v>6</v>
          </cell>
          <cell r="AE283">
            <v>529</v>
          </cell>
        </row>
        <row r="284">
          <cell r="B284">
            <v>1478601</v>
          </cell>
          <cell r="C284" t="str">
            <v>E</v>
          </cell>
          <cell r="D284">
            <v>4786</v>
          </cell>
          <cell r="E284" t="e">
            <v>#N/A</v>
          </cell>
          <cell r="F284" t="str">
            <v>LA SALLE EL              E</v>
          </cell>
          <cell r="G284" t="str">
            <v>LA SALLE EL              E</v>
          </cell>
          <cell r="H284">
            <v>79</v>
          </cell>
          <cell r="I284">
            <v>83</v>
          </cell>
          <cell r="J284">
            <v>81</v>
          </cell>
          <cell r="K284">
            <v>95</v>
          </cell>
          <cell r="L284">
            <v>81</v>
          </cell>
          <cell r="M284">
            <v>95</v>
          </cell>
          <cell r="N284">
            <v>0</v>
          </cell>
          <cell r="P284">
            <v>0</v>
          </cell>
          <cell r="W284">
            <v>38</v>
          </cell>
          <cell r="Z284">
            <v>38</v>
          </cell>
          <cell r="AA284">
            <v>514</v>
          </cell>
          <cell r="AB284">
            <v>552</v>
          </cell>
          <cell r="AC284">
            <v>30</v>
          </cell>
          <cell r="AD284">
            <v>0</v>
          </cell>
          <cell r="AE284">
            <v>582</v>
          </cell>
        </row>
        <row r="285">
          <cell r="B285">
            <v>1479001</v>
          </cell>
          <cell r="C285" t="str">
            <v>E</v>
          </cell>
          <cell r="D285">
            <v>4790</v>
          </cell>
          <cell r="E285" t="e">
            <v>#N/A</v>
          </cell>
          <cell r="F285" t="str">
            <v>LASSEN EL                E</v>
          </cell>
          <cell r="G285" t="str">
            <v>LASSEN EL                E</v>
          </cell>
          <cell r="H285">
            <v>108</v>
          </cell>
          <cell r="I285">
            <v>99</v>
          </cell>
          <cell r="J285">
            <v>91</v>
          </cell>
          <cell r="K285">
            <v>112</v>
          </cell>
          <cell r="L285">
            <v>101</v>
          </cell>
          <cell r="M285">
            <v>109</v>
          </cell>
          <cell r="N285">
            <v>0</v>
          </cell>
          <cell r="P285">
            <v>0</v>
          </cell>
          <cell r="W285">
            <v>54</v>
          </cell>
          <cell r="Z285">
            <v>54</v>
          </cell>
          <cell r="AA285">
            <v>620</v>
          </cell>
          <cell r="AB285">
            <v>674</v>
          </cell>
          <cell r="AC285">
            <v>0</v>
          </cell>
          <cell r="AD285">
            <v>0</v>
          </cell>
          <cell r="AE285">
            <v>674</v>
          </cell>
        </row>
        <row r="286">
          <cell r="B286">
            <v>1479501</v>
          </cell>
          <cell r="C286" t="str">
            <v>E</v>
          </cell>
          <cell r="D286">
            <v>4795</v>
          </cell>
          <cell r="E286" t="e">
            <v>#N/A</v>
          </cell>
          <cell r="F286" t="str">
            <v>LATONA EL                E</v>
          </cell>
          <cell r="G286" t="str">
            <v>LATONA EL                E</v>
          </cell>
          <cell r="H286">
            <v>50</v>
          </cell>
          <cell r="I286">
            <v>38</v>
          </cell>
          <cell r="J286">
            <v>36</v>
          </cell>
          <cell r="K286">
            <v>50</v>
          </cell>
          <cell r="L286">
            <v>49</v>
          </cell>
          <cell r="M286">
            <v>48</v>
          </cell>
          <cell r="N286">
            <v>0</v>
          </cell>
          <cell r="P286">
            <v>0</v>
          </cell>
          <cell r="W286">
            <v>12</v>
          </cell>
          <cell r="Z286">
            <v>12</v>
          </cell>
          <cell r="AA286">
            <v>271</v>
          </cell>
          <cell r="AB286">
            <v>283</v>
          </cell>
          <cell r="AC286">
            <v>28</v>
          </cell>
          <cell r="AD286">
            <v>0</v>
          </cell>
          <cell r="AE286">
            <v>311</v>
          </cell>
        </row>
        <row r="287">
          <cell r="B287">
            <v>1480801</v>
          </cell>
          <cell r="C287" t="str">
            <v>E</v>
          </cell>
          <cell r="D287">
            <v>4808</v>
          </cell>
          <cell r="E287" t="e">
            <v>#N/A</v>
          </cell>
          <cell r="F287" t="str">
            <v>LAUREL EL                E</v>
          </cell>
          <cell r="G287" t="str">
            <v>LAUREL EL                E</v>
          </cell>
          <cell r="H287">
            <v>29</v>
          </cell>
          <cell r="I287">
            <v>31</v>
          </cell>
          <cell r="J287">
            <v>20</v>
          </cell>
          <cell r="K287">
            <v>32</v>
          </cell>
          <cell r="L287">
            <v>23</v>
          </cell>
          <cell r="M287">
            <v>36</v>
          </cell>
          <cell r="N287">
            <v>27</v>
          </cell>
          <cell r="P287">
            <v>27</v>
          </cell>
          <cell r="W287">
            <v>35</v>
          </cell>
          <cell r="Z287">
            <v>35</v>
          </cell>
          <cell r="AA287">
            <v>198</v>
          </cell>
          <cell r="AB287">
            <v>233</v>
          </cell>
          <cell r="AC287">
            <v>0</v>
          </cell>
          <cell r="AD287">
            <v>0</v>
          </cell>
          <cell r="AE287">
            <v>233</v>
          </cell>
        </row>
        <row r="288">
          <cell r="B288">
            <v>1482901</v>
          </cell>
          <cell r="C288" t="str">
            <v>E</v>
          </cell>
          <cell r="D288">
            <v>4829</v>
          </cell>
          <cell r="E288" t="e">
            <v>#N/A</v>
          </cell>
          <cell r="F288" t="str">
            <v>LEAPWOOD EL              E</v>
          </cell>
          <cell r="G288" t="str">
            <v>LEAPWOOD EL              E</v>
          </cell>
          <cell r="H288">
            <v>45</v>
          </cell>
          <cell r="I288">
            <v>54</v>
          </cell>
          <cell r="J288">
            <v>50</v>
          </cell>
          <cell r="K288">
            <v>38</v>
          </cell>
          <cell r="L288">
            <v>59</v>
          </cell>
          <cell r="M288">
            <v>61</v>
          </cell>
          <cell r="N288">
            <v>0</v>
          </cell>
          <cell r="P288">
            <v>0</v>
          </cell>
          <cell r="W288">
            <v>36</v>
          </cell>
          <cell r="Z288">
            <v>36</v>
          </cell>
          <cell r="AA288">
            <v>307</v>
          </cell>
          <cell r="AB288">
            <v>343</v>
          </cell>
          <cell r="AC288">
            <v>29</v>
          </cell>
          <cell r="AD288">
            <v>0</v>
          </cell>
          <cell r="AE288">
            <v>372</v>
          </cell>
        </row>
        <row r="289">
          <cell r="B289">
            <v>1483601</v>
          </cell>
          <cell r="C289" t="str">
            <v>E</v>
          </cell>
          <cell r="D289">
            <v>4836</v>
          </cell>
          <cell r="E289" t="e">
            <v>#N/A</v>
          </cell>
          <cell r="F289" t="str">
            <v>LELAND EL                E</v>
          </cell>
          <cell r="G289" t="str">
            <v>LELAND EL                E</v>
          </cell>
          <cell r="H289">
            <v>86</v>
          </cell>
          <cell r="I289">
            <v>88</v>
          </cell>
          <cell r="J289">
            <v>86</v>
          </cell>
          <cell r="K289">
            <v>74</v>
          </cell>
          <cell r="L289">
            <v>74</v>
          </cell>
          <cell r="M289">
            <v>85</v>
          </cell>
          <cell r="N289">
            <v>0</v>
          </cell>
          <cell r="P289">
            <v>0</v>
          </cell>
          <cell r="W289">
            <v>33</v>
          </cell>
          <cell r="Z289">
            <v>33</v>
          </cell>
          <cell r="AA289">
            <v>493</v>
          </cell>
          <cell r="AB289">
            <v>526</v>
          </cell>
          <cell r="AC289">
            <v>0</v>
          </cell>
          <cell r="AD289">
            <v>20</v>
          </cell>
          <cell r="AE289">
            <v>546</v>
          </cell>
        </row>
        <row r="290">
          <cell r="B290">
            <v>1484901</v>
          </cell>
          <cell r="C290" t="str">
            <v>E</v>
          </cell>
          <cell r="D290">
            <v>4849</v>
          </cell>
          <cell r="E290" t="e">
            <v>#N/A</v>
          </cell>
          <cell r="F290" t="str">
            <v>LEMAY EL                 E</v>
          </cell>
          <cell r="G290" t="str">
            <v>LEMAY EL                 E</v>
          </cell>
          <cell r="H290">
            <v>72</v>
          </cell>
          <cell r="I290">
            <v>76</v>
          </cell>
          <cell r="J290">
            <v>62</v>
          </cell>
          <cell r="K290">
            <v>60</v>
          </cell>
          <cell r="L290">
            <v>56</v>
          </cell>
          <cell r="M290">
            <v>61</v>
          </cell>
          <cell r="N290">
            <v>0</v>
          </cell>
          <cell r="P290">
            <v>0</v>
          </cell>
          <cell r="W290">
            <v>8</v>
          </cell>
          <cell r="Z290">
            <v>8</v>
          </cell>
          <cell r="AA290">
            <v>387</v>
          </cell>
          <cell r="AB290">
            <v>395</v>
          </cell>
          <cell r="AC290">
            <v>0</v>
          </cell>
          <cell r="AD290">
            <v>24</v>
          </cell>
          <cell r="AE290">
            <v>419</v>
          </cell>
        </row>
        <row r="291">
          <cell r="B291">
            <v>1486301</v>
          </cell>
          <cell r="C291" t="str">
            <v>E</v>
          </cell>
          <cell r="D291">
            <v>4863</v>
          </cell>
          <cell r="E291" t="e">
            <v>#N/A</v>
          </cell>
          <cell r="F291" t="str">
            <v>LIBERTY EL               E</v>
          </cell>
          <cell r="G291" t="str">
            <v>LIBERTY EL               E</v>
          </cell>
          <cell r="H291">
            <v>113</v>
          </cell>
          <cell r="I291">
            <v>113</v>
          </cell>
          <cell r="J291">
            <v>111</v>
          </cell>
          <cell r="K291">
            <v>133</v>
          </cell>
          <cell r="L291">
            <v>130</v>
          </cell>
          <cell r="M291">
            <v>122</v>
          </cell>
          <cell r="N291">
            <v>0</v>
          </cell>
          <cell r="P291">
            <v>0</v>
          </cell>
          <cell r="W291">
            <v>31</v>
          </cell>
          <cell r="Z291">
            <v>31</v>
          </cell>
          <cell r="AA291">
            <v>722</v>
          </cell>
          <cell r="AB291">
            <v>753</v>
          </cell>
          <cell r="AC291">
            <v>59</v>
          </cell>
          <cell r="AD291">
            <v>12</v>
          </cell>
          <cell r="AE291">
            <v>824</v>
          </cell>
        </row>
        <row r="292">
          <cell r="B292">
            <v>1487001</v>
          </cell>
          <cell r="C292" t="str">
            <v>E</v>
          </cell>
          <cell r="D292">
            <v>4870</v>
          </cell>
          <cell r="E292" t="e">
            <v>#N/A</v>
          </cell>
          <cell r="F292" t="str">
            <v>LIGGETT EL               E</v>
          </cell>
          <cell r="G292" t="str">
            <v>LIGGETT EL               E</v>
          </cell>
          <cell r="H292">
            <v>134</v>
          </cell>
          <cell r="I292">
            <v>159</v>
          </cell>
          <cell r="J292">
            <v>138</v>
          </cell>
          <cell r="K292">
            <v>161</v>
          </cell>
          <cell r="L292">
            <v>180</v>
          </cell>
          <cell r="M292">
            <v>134</v>
          </cell>
          <cell r="N292">
            <v>0</v>
          </cell>
          <cell r="P292">
            <v>0</v>
          </cell>
          <cell r="W292">
            <v>31</v>
          </cell>
          <cell r="Z292">
            <v>31</v>
          </cell>
          <cell r="AA292">
            <v>906</v>
          </cell>
          <cell r="AB292">
            <v>937</v>
          </cell>
          <cell r="AC292">
            <v>53</v>
          </cell>
          <cell r="AD292">
            <v>22</v>
          </cell>
          <cell r="AE292">
            <v>1012</v>
          </cell>
        </row>
        <row r="293">
          <cell r="B293">
            <v>1487701</v>
          </cell>
          <cell r="C293" t="str">
            <v>E</v>
          </cell>
          <cell r="D293">
            <v>4877</v>
          </cell>
          <cell r="E293" t="e">
            <v>#N/A</v>
          </cell>
          <cell r="F293" t="str">
            <v>LILLIAN EL               E</v>
          </cell>
          <cell r="G293" t="str">
            <v>LILLIAN EL               E</v>
          </cell>
          <cell r="H293">
            <v>116</v>
          </cell>
          <cell r="I293">
            <v>113</v>
          </cell>
          <cell r="J293">
            <v>122</v>
          </cell>
          <cell r="K293">
            <v>115</v>
          </cell>
          <cell r="L293">
            <v>115</v>
          </cell>
          <cell r="M293">
            <v>83</v>
          </cell>
          <cell r="N293">
            <v>0</v>
          </cell>
          <cell r="P293">
            <v>0</v>
          </cell>
          <cell r="W293">
            <v>20</v>
          </cell>
          <cell r="Z293">
            <v>20</v>
          </cell>
          <cell r="AA293">
            <v>664</v>
          </cell>
          <cell r="AB293">
            <v>684</v>
          </cell>
          <cell r="AC293">
            <v>29</v>
          </cell>
          <cell r="AD293">
            <v>0</v>
          </cell>
          <cell r="AE293">
            <v>713</v>
          </cell>
        </row>
        <row r="294">
          <cell r="B294">
            <v>1488101</v>
          </cell>
          <cell r="C294" t="str">
            <v>E</v>
          </cell>
          <cell r="D294">
            <v>4881</v>
          </cell>
          <cell r="E294" t="e">
            <v>#N/A</v>
          </cell>
          <cell r="F294" t="str">
            <v>LIMERICK EL              E</v>
          </cell>
          <cell r="G294" t="str">
            <v>LIMERICK EL              E</v>
          </cell>
          <cell r="H294">
            <v>152</v>
          </cell>
          <cell r="I294">
            <v>151</v>
          </cell>
          <cell r="J294">
            <v>163</v>
          </cell>
          <cell r="K294">
            <v>173</v>
          </cell>
          <cell r="L294">
            <v>140</v>
          </cell>
          <cell r="M294">
            <v>166</v>
          </cell>
          <cell r="N294">
            <v>0</v>
          </cell>
          <cell r="P294">
            <v>0</v>
          </cell>
          <cell r="W294">
            <v>29</v>
          </cell>
          <cell r="Z294">
            <v>29</v>
          </cell>
          <cell r="AA294">
            <v>945</v>
          </cell>
          <cell r="AB294">
            <v>974</v>
          </cell>
          <cell r="AC294">
            <v>30</v>
          </cell>
          <cell r="AD294">
            <v>0</v>
          </cell>
          <cell r="AE294">
            <v>1004</v>
          </cell>
        </row>
        <row r="295">
          <cell r="B295">
            <v>1488701</v>
          </cell>
          <cell r="C295" t="str">
            <v>E</v>
          </cell>
          <cell r="D295">
            <v>4887</v>
          </cell>
          <cell r="E295" t="e">
            <v>#N/A</v>
          </cell>
          <cell r="F295" t="str">
            <v>LOCKHURST EL             E</v>
          </cell>
          <cell r="G295" t="str">
            <v>LOCKHURST EL             E</v>
          </cell>
          <cell r="H295">
            <v>61</v>
          </cell>
          <cell r="I295">
            <v>59</v>
          </cell>
          <cell r="J295">
            <v>53</v>
          </cell>
          <cell r="K295">
            <v>50</v>
          </cell>
          <cell r="L295">
            <v>59</v>
          </cell>
          <cell r="M295">
            <v>61</v>
          </cell>
          <cell r="N295">
            <v>0</v>
          </cell>
          <cell r="P295">
            <v>0</v>
          </cell>
          <cell r="W295">
            <v>57</v>
          </cell>
          <cell r="Z295">
            <v>57</v>
          </cell>
          <cell r="AA295">
            <v>343</v>
          </cell>
          <cell r="AB295">
            <v>400</v>
          </cell>
          <cell r="AC295">
            <v>0</v>
          </cell>
          <cell r="AD295">
            <v>18</v>
          </cell>
          <cell r="AE295">
            <v>418</v>
          </cell>
        </row>
        <row r="296">
          <cell r="B296">
            <v>1489001</v>
          </cell>
          <cell r="C296" t="str">
            <v>E</v>
          </cell>
          <cell r="D296">
            <v>4890</v>
          </cell>
          <cell r="E296" t="e">
            <v>#N/A</v>
          </cell>
          <cell r="F296" t="str">
            <v>LOCKWOOD EL              E</v>
          </cell>
          <cell r="G296" t="str">
            <v>LOCKWOOD EL              E</v>
          </cell>
          <cell r="H296">
            <v>50</v>
          </cell>
          <cell r="I296">
            <v>45</v>
          </cell>
          <cell r="J296">
            <v>45</v>
          </cell>
          <cell r="K296">
            <v>106</v>
          </cell>
          <cell r="L296">
            <v>109</v>
          </cell>
          <cell r="M296">
            <v>108</v>
          </cell>
          <cell r="N296">
            <v>0</v>
          </cell>
          <cell r="P296">
            <v>0</v>
          </cell>
          <cell r="W296">
            <v>17</v>
          </cell>
          <cell r="Z296">
            <v>17</v>
          </cell>
          <cell r="AA296">
            <v>463</v>
          </cell>
          <cell r="AB296">
            <v>480</v>
          </cell>
          <cell r="AC296">
            <v>30</v>
          </cell>
          <cell r="AD296">
            <v>8</v>
          </cell>
          <cell r="AE296">
            <v>518</v>
          </cell>
        </row>
        <row r="297">
          <cell r="B297">
            <v>1490401</v>
          </cell>
          <cell r="C297" t="str">
            <v>E</v>
          </cell>
          <cell r="D297">
            <v>4904</v>
          </cell>
          <cell r="E297" t="e">
            <v>#N/A</v>
          </cell>
          <cell r="F297" t="str">
            <v>LOGAN EL                 E</v>
          </cell>
          <cell r="G297" t="str">
            <v>LOGAN EL                 E</v>
          </cell>
          <cell r="H297">
            <v>90</v>
          </cell>
          <cell r="I297">
            <v>76</v>
          </cell>
          <cell r="J297">
            <v>68</v>
          </cell>
          <cell r="K297">
            <v>79</v>
          </cell>
          <cell r="L297">
            <v>74</v>
          </cell>
          <cell r="M297">
            <v>83</v>
          </cell>
          <cell r="N297">
            <v>0</v>
          </cell>
          <cell r="P297">
            <v>0</v>
          </cell>
          <cell r="W297">
            <v>21</v>
          </cell>
          <cell r="Z297">
            <v>21</v>
          </cell>
          <cell r="AA297">
            <v>470</v>
          </cell>
          <cell r="AB297">
            <v>491</v>
          </cell>
          <cell r="AC297">
            <v>0</v>
          </cell>
          <cell r="AD297">
            <v>9</v>
          </cell>
          <cell r="AE297">
            <v>500</v>
          </cell>
        </row>
        <row r="298">
          <cell r="B298">
            <v>1491801</v>
          </cell>
          <cell r="C298" t="str">
            <v>E</v>
          </cell>
          <cell r="D298">
            <v>4918</v>
          </cell>
          <cell r="E298" t="e">
            <v>#N/A</v>
          </cell>
          <cell r="F298" t="str">
            <v>LOMA VISTA EL            E</v>
          </cell>
          <cell r="G298" t="str">
            <v>LOMA VISTA EL            E</v>
          </cell>
          <cell r="H298">
            <v>163</v>
          </cell>
          <cell r="I298">
            <v>145</v>
          </cell>
          <cell r="J298">
            <v>164</v>
          </cell>
          <cell r="K298">
            <v>139</v>
          </cell>
          <cell r="L298">
            <v>136</v>
          </cell>
          <cell r="M298">
            <v>116</v>
          </cell>
          <cell r="N298">
            <v>0</v>
          </cell>
          <cell r="P298">
            <v>0</v>
          </cell>
          <cell r="W298">
            <v>34</v>
          </cell>
          <cell r="Z298">
            <v>34</v>
          </cell>
          <cell r="AA298">
            <v>863</v>
          </cell>
          <cell r="AB298">
            <v>897</v>
          </cell>
          <cell r="AC298">
            <v>58</v>
          </cell>
          <cell r="AD298">
            <v>8</v>
          </cell>
          <cell r="AE298">
            <v>963</v>
          </cell>
        </row>
        <row r="299">
          <cell r="B299">
            <v>1493201</v>
          </cell>
          <cell r="C299" t="str">
            <v>E</v>
          </cell>
          <cell r="D299">
            <v>4932</v>
          </cell>
          <cell r="E299">
            <v>4932</v>
          </cell>
          <cell r="F299" t="str">
            <v>LOMITA FUND MAG          E</v>
          </cell>
          <cell r="G299" t="str">
            <v>LOMITA FUND MAG          E</v>
          </cell>
          <cell r="H299">
            <v>70</v>
          </cell>
          <cell r="I299">
            <v>112</v>
          </cell>
          <cell r="J299">
            <v>162</v>
          </cell>
          <cell r="K299">
            <v>187</v>
          </cell>
          <cell r="L299">
            <v>187</v>
          </cell>
          <cell r="M299">
            <v>200</v>
          </cell>
          <cell r="N299">
            <v>0</v>
          </cell>
          <cell r="P299">
            <v>0</v>
          </cell>
          <cell r="W299">
            <v>26</v>
          </cell>
          <cell r="Z299">
            <v>26</v>
          </cell>
          <cell r="AA299">
            <v>918</v>
          </cell>
          <cell r="AB299">
            <v>944</v>
          </cell>
          <cell r="AC299">
            <v>0</v>
          </cell>
          <cell r="AD299">
            <v>0</v>
          </cell>
          <cell r="AE299">
            <v>944</v>
          </cell>
        </row>
        <row r="300">
          <cell r="B300">
            <v>1494501</v>
          </cell>
          <cell r="C300" t="str">
            <v>E</v>
          </cell>
          <cell r="D300">
            <v>4945</v>
          </cell>
          <cell r="E300" t="e">
            <v>#N/A</v>
          </cell>
          <cell r="F300" t="str">
            <v>LORENA EL                E</v>
          </cell>
          <cell r="G300" t="str">
            <v>LORENA EL                E</v>
          </cell>
          <cell r="H300">
            <v>133</v>
          </cell>
          <cell r="I300">
            <v>122</v>
          </cell>
          <cell r="J300">
            <v>154</v>
          </cell>
          <cell r="K300">
            <v>128</v>
          </cell>
          <cell r="L300">
            <v>94</v>
          </cell>
          <cell r="M300">
            <v>109</v>
          </cell>
          <cell r="N300">
            <v>0</v>
          </cell>
          <cell r="P300">
            <v>0</v>
          </cell>
          <cell r="W300">
            <v>21</v>
          </cell>
          <cell r="Z300">
            <v>21</v>
          </cell>
          <cell r="AA300">
            <v>740</v>
          </cell>
          <cell r="AB300">
            <v>761</v>
          </cell>
          <cell r="AC300">
            <v>60</v>
          </cell>
          <cell r="AD300">
            <v>0</v>
          </cell>
          <cell r="AE300">
            <v>821</v>
          </cell>
        </row>
        <row r="301">
          <cell r="B301">
            <v>1495901</v>
          </cell>
          <cell r="C301" t="str">
            <v>E</v>
          </cell>
          <cell r="D301">
            <v>4959</v>
          </cell>
          <cell r="E301" t="e">
            <v>#N/A</v>
          </cell>
          <cell r="F301" t="str">
            <v>LORETO EL                E</v>
          </cell>
          <cell r="G301" t="str">
            <v>LORETO EL                E</v>
          </cell>
          <cell r="H301">
            <v>73</v>
          </cell>
          <cell r="I301">
            <v>75</v>
          </cell>
          <cell r="J301">
            <v>73</v>
          </cell>
          <cell r="K301">
            <v>84</v>
          </cell>
          <cell r="L301">
            <v>62</v>
          </cell>
          <cell r="M301">
            <v>74</v>
          </cell>
          <cell r="N301">
            <v>0</v>
          </cell>
          <cell r="P301">
            <v>0</v>
          </cell>
          <cell r="W301">
            <v>13</v>
          </cell>
          <cell r="Z301">
            <v>13</v>
          </cell>
          <cell r="AA301">
            <v>441</v>
          </cell>
          <cell r="AB301">
            <v>454</v>
          </cell>
          <cell r="AC301">
            <v>44</v>
          </cell>
          <cell r="AD301">
            <v>7</v>
          </cell>
          <cell r="AE301">
            <v>505</v>
          </cell>
        </row>
        <row r="302">
          <cell r="B302">
            <v>1497301</v>
          </cell>
          <cell r="C302" t="str">
            <v>E</v>
          </cell>
          <cell r="D302">
            <v>4973</v>
          </cell>
          <cell r="E302" t="e">
            <v>#N/A</v>
          </cell>
          <cell r="F302" t="str">
            <v>LORNE EL                 E</v>
          </cell>
          <cell r="G302" t="str">
            <v>LORNE EL                 E</v>
          </cell>
          <cell r="H302">
            <v>87</v>
          </cell>
          <cell r="I302">
            <v>90</v>
          </cell>
          <cell r="J302">
            <v>90</v>
          </cell>
          <cell r="K302">
            <v>36</v>
          </cell>
          <cell r="L302">
            <v>29</v>
          </cell>
          <cell r="M302">
            <v>18</v>
          </cell>
          <cell r="N302">
            <v>0</v>
          </cell>
          <cell r="P302">
            <v>0</v>
          </cell>
          <cell r="W302">
            <v>18</v>
          </cell>
          <cell r="Z302">
            <v>18</v>
          </cell>
          <cell r="AA302">
            <v>350</v>
          </cell>
          <cell r="AB302">
            <v>368</v>
          </cell>
          <cell r="AC302">
            <v>0</v>
          </cell>
          <cell r="AD302">
            <v>0</v>
          </cell>
          <cell r="AE302">
            <v>368</v>
          </cell>
        </row>
        <row r="303">
          <cell r="B303">
            <v>1497302</v>
          </cell>
          <cell r="C303" t="str">
            <v>E</v>
          </cell>
          <cell r="D303">
            <v>4973</v>
          </cell>
          <cell r="E303" t="e">
            <v>#N/A</v>
          </cell>
          <cell r="F303" t="str">
            <v>LORNE FUND MAG CTR       E</v>
          </cell>
          <cell r="G303" t="str">
            <v>LORNE EL                 E</v>
          </cell>
          <cell r="H303">
            <v>0</v>
          </cell>
          <cell r="I303">
            <v>0</v>
          </cell>
          <cell r="J303">
            <v>0</v>
          </cell>
          <cell r="K303">
            <v>96</v>
          </cell>
          <cell r="L303">
            <v>102</v>
          </cell>
          <cell r="M303">
            <v>135</v>
          </cell>
          <cell r="N303">
            <v>0</v>
          </cell>
          <cell r="P303">
            <v>0</v>
          </cell>
          <cell r="W303">
            <v>0</v>
          </cell>
          <cell r="Z303">
            <v>0</v>
          </cell>
          <cell r="AA303">
            <v>333</v>
          </cell>
          <cell r="AB303">
            <v>333</v>
          </cell>
          <cell r="AC303">
            <v>0</v>
          </cell>
          <cell r="AD303">
            <v>0</v>
          </cell>
          <cell r="AE303">
            <v>333</v>
          </cell>
        </row>
        <row r="304">
          <cell r="B304">
            <v>1498001</v>
          </cell>
          <cell r="C304" t="str">
            <v>SPAN</v>
          </cell>
          <cell r="D304">
            <v>4980</v>
          </cell>
          <cell r="E304" t="e">
            <v>#N/A</v>
          </cell>
          <cell r="F304" t="str">
            <v>PIO PICO</v>
          </cell>
          <cell r="G304" t="str">
            <v>PIO PICO</v>
          </cell>
          <cell r="H304">
            <v>135</v>
          </cell>
          <cell r="I304">
            <v>113</v>
          </cell>
          <cell r="J304">
            <v>129</v>
          </cell>
          <cell r="K304">
            <v>126</v>
          </cell>
          <cell r="L304">
            <v>128</v>
          </cell>
          <cell r="M304">
            <v>126</v>
          </cell>
          <cell r="N304">
            <v>0</v>
          </cell>
          <cell r="O304">
            <v>243</v>
          </cell>
          <cell r="P304">
            <v>243</v>
          </cell>
          <cell r="Q304">
            <v>253</v>
          </cell>
          <cell r="R304">
            <v>257</v>
          </cell>
          <cell r="W304">
            <v>31</v>
          </cell>
          <cell r="X304">
            <v>60</v>
          </cell>
          <cell r="Z304">
            <v>91</v>
          </cell>
          <cell r="AA304">
            <v>1510</v>
          </cell>
          <cell r="AB304">
            <v>1601</v>
          </cell>
          <cell r="AC304">
            <v>60</v>
          </cell>
          <cell r="AD304">
            <v>0</v>
          </cell>
          <cell r="AE304">
            <v>1661</v>
          </cell>
        </row>
        <row r="305">
          <cell r="B305">
            <v>1498201</v>
          </cell>
          <cell r="C305" t="str">
            <v>E</v>
          </cell>
          <cell r="D305">
            <v>4982</v>
          </cell>
          <cell r="E305" t="e">
            <v>#N/A</v>
          </cell>
          <cell r="F305" t="str">
            <v>LOS ANGELES EL           E</v>
          </cell>
          <cell r="G305" t="str">
            <v>LOS ANGELES EL           E</v>
          </cell>
          <cell r="H305">
            <v>139</v>
          </cell>
          <cell r="I305">
            <v>121</v>
          </cell>
          <cell r="J305">
            <v>140</v>
          </cell>
          <cell r="K305">
            <v>130</v>
          </cell>
          <cell r="L305">
            <v>106</v>
          </cell>
          <cell r="M305">
            <v>124</v>
          </cell>
          <cell r="N305">
            <v>0</v>
          </cell>
          <cell r="P305">
            <v>0</v>
          </cell>
          <cell r="W305">
            <v>23</v>
          </cell>
          <cell r="Z305">
            <v>23</v>
          </cell>
          <cell r="AA305">
            <v>760</v>
          </cell>
          <cell r="AB305">
            <v>783</v>
          </cell>
          <cell r="AC305">
            <v>32</v>
          </cell>
          <cell r="AD305">
            <v>29</v>
          </cell>
          <cell r="AE305">
            <v>844</v>
          </cell>
        </row>
        <row r="306">
          <cell r="B306">
            <v>1498301</v>
          </cell>
          <cell r="C306" t="str">
            <v>E</v>
          </cell>
          <cell r="D306">
            <v>4983</v>
          </cell>
          <cell r="E306" t="e">
            <v>#N/A</v>
          </cell>
          <cell r="F306" t="str">
            <v>MARIPOSA-NABI PC         E</v>
          </cell>
          <cell r="G306" t="str">
            <v>MARIPOSA-NABI PC         E</v>
          </cell>
          <cell r="H306">
            <v>91</v>
          </cell>
          <cell r="I306">
            <v>77</v>
          </cell>
          <cell r="J306">
            <v>65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P306">
            <v>0</v>
          </cell>
          <cell r="W306">
            <v>9</v>
          </cell>
          <cell r="Z306">
            <v>9</v>
          </cell>
          <cell r="AA306">
            <v>233</v>
          </cell>
          <cell r="AB306">
            <v>242</v>
          </cell>
          <cell r="AC306">
            <v>0</v>
          </cell>
          <cell r="AD306">
            <v>0</v>
          </cell>
          <cell r="AE306">
            <v>242</v>
          </cell>
        </row>
        <row r="307">
          <cell r="B307">
            <v>1498601</v>
          </cell>
          <cell r="C307" t="str">
            <v>E</v>
          </cell>
          <cell r="D307">
            <v>4986</v>
          </cell>
          <cell r="E307" t="e">
            <v>#N/A</v>
          </cell>
          <cell r="F307" t="str">
            <v>LOS FELIZ EL             E</v>
          </cell>
          <cell r="G307" t="str">
            <v>LOS FELIZ EL             E</v>
          </cell>
          <cell r="H307">
            <v>60</v>
          </cell>
          <cell r="I307">
            <v>67</v>
          </cell>
          <cell r="J307">
            <v>67</v>
          </cell>
          <cell r="K307">
            <v>60</v>
          </cell>
          <cell r="L307">
            <v>64</v>
          </cell>
          <cell r="M307">
            <v>76</v>
          </cell>
          <cell r="N307">
            <v>52</v>
          </cell>
          <cell r="P307">
            <v>52</v>
          </cell>
          <cell r="W307">
            <v>0</v>
          </cell>
          <cell r="Z307">
            <v>0</v>
          </cell>
          <cell r="AA307">
            <v>446</v>
          </cell>
          <cell r="AB307">
            <v>446</v>
          </cell>
          <cell r="AC307">
            <v>0</v>
          </cell>
          <cell r="AD307">
            <v>0</v>
          </cell>
          <cell r="AE307">
            <v>446</v>
          </cell>
        </row>
        <row r="308">
          <cell r="B308">
            <v>1501401</v>
          </cell>
          <cell r="C308" t="str">
            <v>E</v>
          </cell>
          <cell r="D308">
            <v>5014</v>
          </cell>
          <cell r="E308" t="e">
            <v>#N/A</v>
          </cell>
          <cell r="F308" t="str">
            <v>LOYOLA VILLAGE EL        E</v>
          </cell>
          <cell r="G308" t="str">
            <v>LOYOLA VILLAGE EL        E</v>
          </cell>
          <cell r="H308">
            <v>42</v>
          </cell>
          <cell r="I308">
            <v>39</v>
          </cell>
          <cell r="J308">
            <v>32</v>
          </cell>
          <cell r="K308">
            <v>34</v>
          </cell>
          <cell r="L308">
            <v>34</v>
          </cell>
          <cell r="M308">
            <v>28</v>
          </cell>
          <cell r="N308">
            <v>0</v>
          </cell>
          <cell r="P308">
            <v>0</v>
          </cell>
          <cell r="W308">
            <v>9</v>
          </cell>
          <cell r="Z308">
            <v>9</v>
          </cell>
          <cell r="AA308">
            <v>209</v>
          </cell>
          <cell r="AB308">
            <v>218</v>
          </cell>
          <cell r="AC308">
            <v>0</v>
          </cell>
          <cell r="AD308">
            <v>0</v>
          </cell>
          <cell r="AE308">
            <v>218</v>
          </cell>
        </row>
        <row r="309">
          <cell r="B309">
            <v>1501402</v>
          </cell>
          <cell r="C309" t="str">
            <v>E</v>
          </cell>
          <cell r="D309">
            <v>5014</v>
          </cell>
          <cell r="E309" t="e">
            <v>#N/A</v>
          </cell>
          <cell r="F309" t="str">
            <v>LOYOLA PERF ARTS MAG CTR E</v>
          </cell>
          <cell r="G309" t="str">
            <v>LOYOLA VILLAGE EL        E</v>
          </cell>
          <cell r="H309">
            <v>0</v>
          </cell>
          <cell r="I309">
            <v>39</v>
          </cell>
          <cell r="J309">
            <v>55</v>
          </cell>
          <cell r="K309">
            <v>55</v>
          </cell>
          <cell r="L309">
            <v>56</v>
          </cell>
          <cell r="M309">
            <v>55</v>
          </cell>
          <cell r="N309">
            <v>0</v>
          </cell>
          <cell r="P309">
            <v>0</v>
          </cell>
          <cell r="W309">
            <v>0</v>
          </cell>
          <cell r="Z309">
            <v>0</v>
          </cell>
          <cell r="AA309">
            <v>260</v>
          </cell>
          <cell r="AB309">
            <v>260</v>
          </cell>
          <cell r="AC309">
            <v>0</v>
          </cell>
          <cell r="AD309">
            <v>0</v>
          </cell>
          <cell r="AE309">
            <v>260</v>
          </cell>
        </row>
        <row r="310">
          <cell r="B310">
            <v>1501601</v>
          </cell>
          <cell r="C310" t="str">
            <v>E</v>
          </cell>
          <cell r="D310">
            <v>5016</v>
          </cell>
          <cell r="E310" t="e">
            <v>#N/A</v>
          </cell>
          <cell r="F310" t="str">
            <v>COUGHLIN EL              E</v>
          </cell>
          <cell r="G310" t="str">
            <v>COUGHLIN EL              E</v>
          </cell>
          <cell r="H310">
            <v>118</v>
          </cell>
          <cell r="I310">
            <v>126</v>
          </cell>
          <cell r="J310">
            <v>106</v>
          </cell>
          <cell r="K310">
            <v>89</v>
          </cell>
          <cell r="L310">
            <v>78</v>
          </cell>
          <cell r="M310">
            <v>0</v>
          </cell>
          <cell r="N310">
            <v>0</v>
          </cell>
          <cell r="P310">
            <v>0</v>
          </cell>
          <cell r="W310">
            <v>0</v>
          </cell>
          <cell r="Z310">
            <v>0</v>
          </cell>
          <cell r="AA310">
            <v>517</v>
          </cell>
          <cell r="AB310">
            <v>517</v>
          </cell>
          <cell r="AC310">
            <v>30</v>
          </cell>
          <cell r="AD310">
            <v>0</v>
          </cell>
          <cell r="AE310">
            <v>547</v>
          </cell>
        </row>
        <row r="311">
          <cell r="B311">
            <v>1505501</v>
          </cell>
          <cell r="C311" t="str">
            <v>E</v>
          </cell>
          <cell r="D311">
            <v>5055</v>
          </cell>
          <cell r="E311" t="e">
            <v>#N/A</v>
          </cell>
          <cell r="F311" t="str">
            <v>MAGNOLIA EL              E</v>
          </cell>
          <cell r="G311" t="str">
            <v>MAGNOLIA EL              E</v>
          </cell>
          <cell r="H311">
            <v>223</v>
          </cell>
          <cell r="I311">
            <v>215</v>
          </cell>
          <cell r="J311">
            <v>203</v>
          </cell>
          <cell r="K311">
            <v>226</v>
          </cell>
          <cell r="L311">
            <v>194</v>
          </cell>
          <cell r="M311">
            <v>206</v>
          </cell>
          <cell r="N311">
            <v>0</v>
          </cell>
          <cell r="P311">
            <v>0</v>
          </cell>
          <cell r="W311">
            <v>34</v>
          </cell>
          <cell r="Z311">
            <v>34</v>
          </cell>
          <cell r="AA311">
            <v>1267</v>
          </cell>
          <cell r="AB311">
            <v>1301</v>
          </cell>
          <cell r="AC311">
            <v>0</v>
          </cell>
          <cell r="AD311">
            <v>0</v>
          </cell>
          <cell r="AE311">
            <v>1301</v>
          </cell>
        </row>
        <row r="312">
          <cell r="B312">
            <v>1506801</v>
          </cell>
          <cell r="C312" t="str">
            <v>E</v>
          </cell>
          <cell r="D312">
            <v>5068</v>
          </cell>
          <cell r="E312" t="e">
            <v>#N/A</v>
          </cell>
          <cell r="F312" t="str">
            <v>MAIN ST EL               E</v>
          </cell>
          <cell r="G312" t="str">
            <v>MAIN ST EL               E</v>
          </cell>
          <cell r="H312">
            <v>186</v>
          </cell>
          <cell r="I312">
            <v>201</v>
          </cell>
          <cell r="J312">
            <v>207</v>
          </cell>
          <cell r="K312">
            <v>169</v>
          </cell>
          <cell r="L312">
            <v>166</v>
          </cell>
          <cell r="M312">
            <v>181</v>
          </cell>
          <cell r="N312">
            <v>0</v>
          </cell>
          <cell r="P312">
            <v>0</v>
          </cell>
          <cell r="W312">
            <v>28</v>
          </cell>
          <cell r="Z312">
            <v>28</v>
          </cell>
          <cell r="AA312">
            <v>1110</v>
          </cell>
          <cell r="AB312">
            <v>1138</v>
          </cell>
          <cell r="AC312">
            <v>59</v>
          </cell>
          <cell r="AD312">
            <v>0</v>
          </cell>
          <cell r="AE312">
            <v>1197</v>
          </cell>
        </row>
        <row r="313">
          <cell r="B313">
            <v>1508201</v>
          </cell>
          <cell r="C313" t="str">
            <v>E</v>
          </cell>
          <cell r="D313">
            <v>5082</v>
          </cell>
          <cell r="E313" t="e">
            <v>#N/A</v>
          </cell>
          <cell r="F313" t="str">
            <v>MALABAR                  E</v>
          </cell>
          <cell r="G313" t="str">
            <v>MALABAR                  E</v>
          </cell>
          <cell r="H313">
            <v>133</v>
          </cell>
          <cell r="I313">
            <v>113</v>
          </cell>
          <cell r="J313">
            <v>141</v>
          </cell>
          <cell r="K313">
            <v>122</v>
          </cell>
          <cell r="L313">
            <v>108</v>
          </cell>
          <cell r="M313">
            <v>120</v>
          </cell>
          <cell r="N313">
            <v>87</v>
          </cell>
          <cell r="P313">
            <v>87</v>
          </cell>
          <cell r="W313">
            <v>49</v>
          </cell>
          <cell r="Z313">
            <v>49</v>
          </cell>
          <cell r="AA313">
            <v>824</v>
          </cell>
          <cell r="AB313">
            <v>873</v>
          </cell>
          <cell r="AC313">
            <v>62</v>
          </cell>
          <cell r="AD313">
            <v>0</v>
          </cell>
          <cell r="AE313">
            <v>935</v>
          </cell>
        </row>
        <row r="314">
          <cell r="B314">
            <v>1509601</v>
          </cell>
          <cell r="C314" t="str">
            <v>E</v>
          </cell>
          <cell r="D314">
            <v>5096</v>
          </cell>
          <cell r="E314" t="e">
            <v>#N/A</v>
          </cell>
          <cell r="F314" t="str">
            <v>MANCHESTER EL            E</v>
          </cell>
          <cell r="G314" t="str">
            <v>MANCHESTER EL            E</v>
          </cell>
          <cell r="H314">
            <v>0</v>
          </cell>
          <cell r="I314">
            <v>185</v>
          </cell>
          <cell r="J314">
            <v>175</v>
          </cell>
          <cell r="K314">
            <v>202</v>
          </cell>
          <cell r="L314">
            <v>195</v>
          </cell>
          <cell r="M314">
            <v>183</v>
          </cell>
          <cell r="N314">
            <v>0</v>
          </cell>
          <cell r="P314">
            <v>0</v>
          </cell>
          <cell r="W314">
            <v>22</v>
          </cell>
          <cell r="Z314">
            <v>22</v>
          </cell>
          <cell r="AA314">
            <v>940</v>
          </cell>
          <cell r="AB314">
            <v>962</v>
          </cell>
          <cell r="AC314">
            <v>0</v>
          </cell>
          <cell r="AD314">
            <v>0</v>
          </cell>
          <cell r="AE314">
            <v>962</v>
          </cell>
        </row>
        <row r="315">
          <cell r="B315">
            <v>1511001</v>
          </cell>
          <cell r="C315" t="str">
            <v>E</v>
          </cell>
          <cell r="D315">
            <v>5110</v>
          </cell>
          <cell r="E315" t="e">
            <v>#N/A</v>
          </cell>
          <cell r="F315" t="str">
            <v>MANHATTAN EL             E</v>
          </cell>
          <cell r="G315" t="str">
            <v>MANHATTAN EL             E</v>
          </cell>
          <cell r="H315">
            <v>66</v>
          </cell>
          <cell r="I315">
            <v>65</v>
          </cell>
          <cell r="J315">
            <v>61</v>
          </cell>
          <cell r="K315">
            <v>77</v>
          </cell>
          <cell r="L315">
            <v>79</v>
          </cell>
          <cell r="M315">
            <v>87</v>
          </cell>
          <cell r="N315">
            <v>0</v>
          </cell>
          <cell r="P315">
            <v>0</v>
          </cell>
          <cell r="W315">
            <v>44</v>
          </cell>
          <cell r="Z315">
            <v>44</v>
          </cell>
          <cell r="AA315">
            <v>435</v>
          </cell>
          <cell r="AB315">
            <v>479</v>
          </cell>
          <cell r="AC315">
            <v>30</v>
          </cell>
          <cell r="AD315">
            <v>12</v>
          </cell>
          <cell r="AE315">
            <v>521</v>
          </cell>
        </row>
        <row r="316">
          <cell r="B316">
            <v>1511101</v>
          </cell>
          <cell r="C316" t="str">
            <v>E</v>
          </cell>
          <cell r="D316">
            <v>5111</v>
          </cell>
          <cell r="E316">
            <v>5111</v>
          </cell>
          <cell r="F316" t="str">
            <v>ALEXANDER SCI CTR        E</v>
          </cell>
          <cell r="G316" t="str">
            <v>ALEXANDER SCI CTR        E</v>
          </cell>
          <cell r="H316">
            <v>109</v>
          </cell>
          <cell r="I316">
            <v>105</v>
          </cell>
          <cell r="J316">
            <v>88</v>
          </cell>
          <cell r="K316">
            <v>105</v>
          </cell>
          <cell r="L316">
            <v>108</v>
          </cell>
          <cell r="M316">
            <v>110</v>
          </cell>
          <cell r="N316">
            <v>0</v>
          </cell>
          <cell r="P316">
            <v>0</v>
          </cell>
          <cell r="W316">
            <v>0</v>
          </cell>
          <cell r="Z316">
            <v>0</v>
          </cell>
          <cell r="AA316">
            <v>625</v>
          </cell>
          <cell r="AB316">
            <v>625</v>
          </cell>
          <cell r="AC316">
            <v>0</v>
          </cell>
          <cell r="AD316">
            <v>0</v>
          </cell>
          <cell r="AE316">
            <v>625</v>
          </cell>
        </row>
        <row r="317">
          <cell r="B317">
            <v>1511201</v>
          </cell>
          <cell r="C317" t="str">
            <v>E</v>
          </cell>
          <cell r="D317">
            <v>5112</v>
          </cell>
          <cell r="E317" t="e">
            <v>#N/A</v>
          </cell>
          <cell r="F317" t="str">
            <v>JONES PC                 E</v>
          </cell>
          <cell r="G317" t="str">
            <v>JONES PC                 E</v>
          </cell>
          <cell r="H317">
            <v>69</v>
          </cell>
          <cell r="I317">
            <v>83</v>
          </cell>
          <cell r="J317">
            <v>57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P317">
            <v>0</v>
          </cell>
          <cell r="W317">
            <v>10</v>
          </cell>
          <cell r="Z317">
            <v>10</v>
          </cell>
          <cell r="AA317">
            <v>209</v>
          </cell>
          <cell r="AB317">
            <v>219</v>
          </cell>
          <cell r="AC317">
            <v>0</v>
          </cell>
          <cell r="AD317">
            <v>0</v>
          </cell>
          <cell r="AE317">
            <v>219</v>
          </cell>
        </row>
        <row r="318">
          <cell r="B318">
            <v>1511301</v>
          </cell>
          <cell r="C318" t="str">
            <v>E</v>
          </cell>
          <cell r="D318">
            <v>5113</v>
          </cell>
          <cell r="E318" t="e">
            <v>#N/A</v>
          </cell>
          <cell r="F318" t="str">
            <v>MACK EL                  E</v>
          </cell>
          <cell r="G318" t="str">
            <v>MACK EL                  E</v>
          </cell>
          <cell r="H318">
            <v>81</v>
          </cell>
          <cell r="I318">
            <v>69</v>
          </cell>
          <cell r="J318">
            <v>74</v>
          </cell>
          <cell r="K318">
            <v>81</v>
          </cell>
          <cell r="L318">
            <v>77</v>
          </cell>
          <cell r="M318">
            <v>82</v>
          </cell>
          <cell r="N318">
            <v>0</v>
          </cell>
          <cell r="P318">
            <v>0</v>
          </cell>
          <cell r="W318">
            <v>12</v>
          </cell>
          <cell r="Z318">
            <v>12</v>
          </cell>
          <cell r="AA318">
            <v>464</v>
          </cell>
          <cell r="AB318">
            <v>476</v>
          </cell>
          <cell r="AC318">
            <v>0</v>
          </cell>
          <cell r="AD318">
            <v>0</v>
          </cell>
          <cell r="AE318">
            <v>476</v>
          </cell>
        </row>
        <row r="319">
          <cell r="B319">
            <v>1513701</v>
          </cell>
          <cell r="C319" t="str">
            <v>E</v>
          </cell>
          <cell r="D319">
            <v>5137</v>
          </cell>
          <cell r="E319" t="e">
            <v>#N/A</v>
          </cell>
          <cell r="F319" t="str">
            <v>MARIANNA EL              E</v>
          </cell>
          <cell r="G319" t="str">
            <v>MARIANNA EL              E</v>
          </cell>
          <cell r="H319">
            <v>65</v>
          </cell>
          <cell r="I319">
            <v>61</v>
          </cell>
          <cell r="J319">
            <v>68</v>
          </cell>
          <cell r="K319">
            <v>60</v>
          </cell>
          <cell r="L319">
            <v>74</v>
          </cell>
          <cell r="M319">
            <v>67</v>
          </cell>
          <cell r="N319">
            <v>68</v>
          </cell>
          <cell r="P319">
            <v>68</v>
          </cell>
          <cell r="W319">
            <v>11</v>
          </cell>
          <cell r="Z319">
            <v>11</v>
          </cell>
          <cell r="AA319">
            <v>463</v>
          </cell>
          <cell r="AB319">
            <v>474</v>
          </cell>
          <cell r="AC319">
            <v>25</v>
          </cell>
          <cell r="AD319">
            <v>15</v>
          </cell>
          <cell r="AE319">
            <v>514</v>
          </cell>
        </row>
        <row r="320">
          <cell r="B320">
            <v>1516401</v>
          </cell>
          <cell r="C320" t="str">
            <v>E</v>
          </cell>
          <cell r="D320">
            <v>5164</v>
          </cell>
          <cell r="E320" t="e">
            <v>#N/A</v>
          </cell>
          <cell r="F320" t="str">
            <v>MARQUEZ EL               E</v>
          </cell>
          <cell r="G320" t="str">
            <v>MARQUEZ EL               E</v>
          </cell>
          <cell r="H320">
            <v>81</v>
          </cell>
          <cell r="I320">
            <v>108</v>
          </cell>
          <cell r="J320">
            <v>87</v>
          </cell>
          <cell r="K320">
            <v>112</v>
          </cell>
          <cell r="L320">
            <v>96</v>
          </cell>
          <cell r="M320">
            <v>102</v>
          </cell>
          <cell r="N320">
            <v>0</v>
          </cell>
          <cell r="P320">
            <v>0</v>
          </cell>
          <cell r="W320">
            <v>15</v>
          </cell>
          <cell r="Z320">
            <v>15</v>
          </cell>
          <cell r="AA320">
            <v>586</v>
          </cell>
          <cell r="AB320">
            <v>601</v>
          </cell>
          <cell r="AC320">
            <v>0</v>
          </cell>
          <cell r="AD320">
            <v>0</v>
          </cell>
          <cell r="AE320">
            <v>601</v>
          </cell>
        </row>
        <row r="321">
          <cell r="B321">
            <v>1517001</v>
          </cell>
          <cell r="C321" t="str">
            <v>E</v>
          </cell>
          <cell r="D321">
            <v>5170</v>
          </cell>
          <cell r="E321" t="e">
            <v>#N/A</v>
          </cell>
          <cell r="F321" t="str">
            <v>LEXINGTON AVE PC         E</v>
          </cell>
          <cell r="G321" t="str">
            <v>LEXINGTON AVE PC         E</v>
          </cell>
          <cell r="H321">
            <v>81</v>
          </cell>
          <cell r="I321">
            <v>70</v>
          </cell>
          <cell r="J321">
            <v>69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P321">
            <v>0</v>
          </cell>
          <cell r="W321">
            <v>0</v>
          </cell>
          <cell r="Z321">
            <v>0</v>
          </cell>
          <cell r="AA321">
            <v>220</v>
          </cell>
          <cell r="AB321">
            <v>220</v>
          </cell>
          <cell r="AC321">
            <v>28</v>
          </cell>
          <cell r="AD321">
            <v>0</v>
          </cell>
          <cell r="AE321">
            <v>248</v>
          </cell>
        </row>
        <row r="322">
          <cell r="B322">
            <v>1517801</v>
          </cell>
          <cell r="C322" t="str">
            <v>E</v>
          </cell>
          <cell r="D322">
            <v>5178</v>
          </cell>
          <cell r="E322" t="e">
            <v>#N/A</v>
          </cell>
          <cell r="F322" t="str">
            <v>MARVIN EL                E</v>
          </cell>
          <cell r="G322" t="str">
            <v>MARVIN EL                E</v>
          </cell>
          <cell r="H322">
            <v>153</v>
          </cell>
          <cell r="I322">
            <v>118</v>
          </cell>
          <cell r="J322">
            <v>88</v>
          </cell>
          <cell r="K322">
            <v>102</v>
          </cell>
          <cell r="L322">
            <v>90</v>
          </cell>
          <cell r="M322">
            <v>66</v>
          </cell>
          <cell r="N322">
            <v>0</v>
          </cell>
          <cell r="P322">
            <v>0</v>
          </cell>
          <cell r="W322">
            <v>24</v>
          </cell>
          <cell r="Z322">
            <v>24</v>
          </cell>
          <cell r="AA322">
            <v>617</v>
          </cell>
          <cell r="AB322">
            <v>641</v>
          </cell>
          <cell r="AC322">
            <v>30</v>
          </cell>
          <cell r="AD322">
            <v>0</v>
          </cell>
          <cell r="AE322">
            <v>671</v>
          </cell>
        </row>
        <row r="323">
          <cell r="B323">
            <v>1517802</v>
          </cell>
          <cell r="C323" t="str">
            <v>E</v>
          </cell>
          <cell r="D323">
            <v>5178</v>
          </cell>
          <cell r="E323" t="e">
            <v>#N/A</v>
          </cell>
          <cell r="F323" t="str">
            <v>MARVIN LANGUAGE MAG      E</v>
          </cell>
          <cell r="G323" t="str">
            <v>MARVIN EL                E</v>
          </cell>
          <cell r="H323">
            <v>0</v>
          </cell>
          <cell r="I323">
            <v>23</v>
          </cell>
          <cell r="J323">
            <v>47</v>
          </cell>
          <cell r="K323">
            <v>23</v>
          </cell>
          <cell r="L323">
            <v>42</v>
          </cell>
          <cell r="M323">
            <v>40</v>
          </cell>
          <cell r="N323">
            <v>0</v>
          </cell>
          <cell r="P323">
            <v>0</v>
          </cell>
          <cell r="W323">
            <v>0</v>
          </cell>
          <cell r="Z323">
            <v>0</v>
          </cell>
          <cell r="AA323">
            <v>175</v>
          </cell>
          <cell r="AB323">
            <v>175</v>
          </cell>
          <cell r="AC323">
            <v>0</v>
          </cell>
          <cell r="AD323">
            <v>0</v>
          </cell>
          <cell r="AE323">
            <v>175</v>
          </cell>
        </row>
        <row r="324">
          <cell r="B324">
            <v>1519201</v>
          </cell>
          <cell r="C324" t="str">
            <v>E</v>
          </cell>
          <cell r="D324">
            <v>5192</v>
          </cell>
          <cell r="E324" t="e">
            <v>#N/A</v>
          </cell>
          <cell r="F324" t="str">
            <v>MAR VISTA EL             E</v>
          </cell>
          <cell r="G324" t="str">
            <v>MAR VISTA EL             E</v>
          </cell>
          <cell r="H324">
            <v>106</v>
          </cell>
          <cell r="I324">
            <v>116</v>
          </cell>
          <cell r="J324">
            <v>94</v>
          </cell>
          <cell r="K324">
            <v>93</v>
          </cell>
          <cell r="L324">
            <v>95</v>
          </cell>
          <cell r="M324">
            <v>93</v>
          </cell>
          <cell r="N324">
            <v>0</v>
          </cell>
          <cell r="P324">
            <v>0</v>
          </cell>
          <cell r="W324">
            <v>26</v>
          </cell>
          <cell r="Z324">
            <v>26</v>
          </cell>
          <cell r="AA324">
            <v>597</v>
          </cell>
          <cell r="AB324">
            <v>623</v>
          </cell>
          <cell r="AC324">
            <v>0</v>
          </cell>
          <cell r="AD324">
            <v>0</v>
          </cell>
          <cell r="AE324">
            <v>623</v>
          </cell>
        </row>
        <row r="325">
          <cell r="B325">
            <v>1519801</v>
          </cell>
          <cell r="C325" t="str">
            <v>E</v>
          </cell>
          <cell r="D325">
            <v>5198</v>
          </cell>
          <cell r="E325" t="e">
            <v>#N/A</v>
          </cell>
          <cell r="F325" t="str">
            <v>MAYALL EL                E</v>
          </cell>
          <cell r="G325" t="str">
            <v>MAYALL EL                E</v>
          </cell>
          <cell r="H325">
            <v>69</v>
          </cell>
          <cell r="I325">
            <v>68</v>
          </cell>
          <cell r="J325">
            <v>61</v>
          </cell>
          <cell r="K325">
            <v>64</v>
          </cell>
          <cell r="L325">
            <v>70</v>
          </cell>
          <cell r="M325">
            <v>77</v>
          </cell>
          <cell r="N325">
            <v>0</v>
          </cell>
          <cell r="P325">
            <v>0</v>
          </cell>
          <cell r="W325">
            <v>32</v>
          </cell>
          <cell r="Z325">
            <v>32</v>
          </cell>
          <cell r="AA325">
            <v>409</v>
          </cell>
          <cell r="AB325">
            <v>441</v>
          </cell>
          <cell r="AC325">
            <v>0</v>
          </cell>
          <cell r="AD325">
            <v>4</v>
          </cell>
          <cell r="AE325">
            <v>445</v>
          </cell>
        </row>
        <row r="326">
          <cell r="B326">
            <v>1520501</v>
          </cell>
          <cell r="C326" t="str">
            <v>E</v>
          </cell>
          <cell r="D326">
            <v>5205</v>
          </cell>
          <cell r="E326" t="e">
            <v>#N/A</v>
          </cell>
          <cell r="F326" t="str">
            <v>MAYBERRY EL              E</v>
          </cell>
          <cell r="G326" t="str">
            <v>MAYBERRY EL              E</v>
          </cell>
          <cell r="H326">
            <v>51</v>
          </cell>
          <cell r="I326">
            <v>54</v>
          </cell>
          <cell r="J326">
            <v>54</v>
          </cell>
          <cell r="K326">
            <v>61</v>
          </cell>
          <cell r="L326">
            <v>55</v>
          </cell>
          <cell r="M326">
            <v>58</v>
          </cell>
          <cell r="N326">
            <v>51</v>
          </cell>
          <cell r="P326">
            <v>51</v>
          </cell>
          <cell r="W326">
            <v>18</v>
          </cell>
          <cell r="Z326">
            <v>18</v>
          </cell>
          <cell r="AA326">
            <v>384</v>
          </cell>
          <cell r="AB326">
            <v>402</v>
          </cell>
          <cell r="AC326">
            <v>25</v>
          </cell>
          <cell r="AD326">
            <v>5</v>
          </cell>
          <cell r="AE326">
            <v>432</v>
          </cell>
        </row>
        <row r="327">
          <cell r="B327">
            <v>1521901</v>
          </cell>
          <cell r="C327" t="str">
            <v>E</v>
          </cell>
          <cell r="D327">
            <v>5219</v>
          </cell>
          <cell r="E327">
            <v>5219</v>
          </cell>
          <cell r="F327" t="str">
            <v>MELROSE EL               E</v>
          </cell>
          <cell r="G327" t="str">
            <v>MELROSE EL               E</v>
          </cell>
          <cell r="H327">
            <v>41</v>
          </cell>
          <cell r="I327">
            <v>42</v>
          </cell>
          <cell r="J327">
            <v>40</v>
          </cell>
          <cell r="K327">
            <v>43</v>
          </cell>
          <cell r="L327">
            <v>52</v>
          </cell>
          <cell r="M327">
            <v>55</v>
          </cell>
          <cell r="N327">
            <v>22</v>
          </cell>
          <cell r="P327">
            <v>22</v>
          </cell>
          <cell r="W327">
            <v>14</v>
          </cell>
          <cell r="Z327">
            <v>14</v>
          </cell>
          <cell r="AA327">
            <v>295</v>
          </cell>
          <cell r="AB327">
            <v>309</v>
          </cell>
          <cell r="AC327">
            <v>0</v>
          </cell>
          <cell r="AD327">
            <v>3</v>
          </cell>
          <cell r="AE327">
            <v>312</v>
          </cell>
        </row>
        <row r="328">
          <cell r="B328">
            <v>1523301</v>
          </cell>
          <cell r="C328" t="str">
            <v>E</v>
          </cell>
          <cell r="D328">
            <v>5233</v>
          </cell>
          <cell r="E328" t="e">
            <v>#N/A</v>
          </cell>
          <cell r="F328" t="str">
            <v>MELVIN EL                E</v>
          </cell>
          <cell r="G328" t="str">
            <v>MELVIN EL                E</v>
          </cell>
          <cell r="H328">
            <v>76</v>
          </cell>
          <cell r="I328">
            <v>111</v>
          </cell>
          <cell r="J328">
            <v>90</v>
          </cell>
          <cell r="K328">
            <v>138</v>
          </cell>
          <cell r="L328">
            <v>109</v>
          </cell>
          <cell r="M328">
            <v>108</v>
          </cell>
          <cell r="N328">
            <v>0</v>
          </cell>
          <cell r="P328">
            <v>0</v>
          </cell>
          <cell r="W328">
            <v>25</v>
          </cell>
          <cell r="Z328">
            <v>25</v>
          </cell>
          <cell r="AA328">
            <v>632</v>
          </cell>
          <cell r="AB328">
            <v>657</v>
          </cell>
          <cell r="AC328">
            <v>0</v>
          </cell>
          <cell r="AD328">
            <v>8</v>
          </cell>
          <cell r="AE328">
            <v>665</v>
          </cell>
        </row>
        <row r="329">
          <cell r="B329">
            <v>1524701</v>
          </cell>
          <cell r="C329" t="str">
            <v>E</v>
          </cell>
          <cell r="D329">
            <v>5247</v>
          </cell>
          <cell r="E329" t="e">
            <v>#N/A</v>
          </cell>
          <cell r="F329" t="str">
            <v>MENLO EL                 E</v>
          </cell>
          <cell r="G329" t="str">
            <v>MENLO EL                 E</v>
          </cell>
          <cell r="H329">
            <v>112</v>
          </cell>
          <cell r="I329">
            <v>117</v>
          </cell>
          <cell r="J329">
            <v>115</v>
          </cell>
          <cell r="K329">
            <v>149</v>
          </cell>
          <cell r="L329">
            <v>109</v>
          </cell>
          <cell r="M329">
            <v>130</v>
          </cell>
          <cell r="N329">
            <v>0</v>
          </cell>
          <cell r="P329">
            <v>0</v>
          </cell>
          <cell r="W329">
            <v>38</v>
          </cell>
          <cell r="Z329">
            <v>38</v>
          </cell>
          <cell r="AA329">
            <v>732</v>
          </cell>
          <cell r="AB329">
            <v>770</v>
          </cell>
          <cell r="AC329">
            <v>60</v>
          </cell>
          <cell r="AD329">
            <v>0</v>
          </cell>
          <cell r="AE329">
            <v>830</v>
          </cell>
        </row>
        <row r="330">
          <cell r="B330">
            <v>1528801</v>
          </cell>
          <cell r="C330" t="str">
            <v>E</v>
          </cell>
          <cell r="D330">
            <v>5288</v>
          </cell>
          <cell r="E330" t="e">
            <v>#N/A</v>
          </cell>
          <cell r="F330" t="str">
            <v>MICHELTORENA EL          E</v>
          </cell>
          <cell r="G330" t="str">
            <v>MICHELTORENA EL          E</v>
          </cell>
          <cell r="H330">
            <v>31</v>
          </cell>
          <cell r="I330">
            <v>47</v>
          </cell>
          <cell r="J330">
            <v>52</v>
          </cell>
          <cell r="K330">
            <v>43</v>
          </cell>
          <cell r="L330">
            <v>56</v>
          </cell>
          <cell r="M330">
            <v>50</v>
          </cell>
          <cell r="N330">
            <v>50</v>
          </cell>
          <cell r="P330">
            <v>50</v>
          </cell>
          <cell r="W330">
            <v>49</v>
          </cell>
          <cell r="Z330">
            <v>49</v>
          </cell>
          <cell r="AA330">
            <v>329</v>
          </cell>
          <cell r="AB330">
            <v>378</v>
          </cell>
          <cell r="AC330">
            <v>0</v>
          </cell>
          <cell r="AD330">
            <v>14</v>
          </cell>
          <cell r="AE330">
            <v>392</v>
          </cell>
        </row>
        <row r="331">
          <cell r="B331">
            <v>1530101</v>
          </cell>
          <cell r="C331" t="str">
            <v>E</v>
          </cell>
          <cell r="D331">
            <v>5301</v>
          </cell>
          <cell r="E331" t="e">
            <v>#N/A</v>
          </cell>
          <cell r="F331" t="str">
            <v>MIDDLETON EL             E</v>
          </cell>
          <cell r="G331" t="str">
            <v>MIDDLETON EL             E</v>
          </cell>
          <cell r="H331">
            <v>0</v>
          </cell>
          <cell r="I331">
            <v>243</v>
          </cell>
          <cell r="J331">
            <v>222</v>
          </cell>
          <cell r="K331">
            <v>235</v>
          </cell>
          <cell r="L331">
            <v>217</v>
          </cell>
          <cell r="M331">
            <v>229</v>
          </cell>
          <cell r="N331">
            <v>251</v>
          </cell>
          <cell r="P331">
            <v>251</v>
          </cell>
          <cell r="W331">
            <v>64</v>
          </cell>
          <cell r="Z331">
            <v>64</v>
          </cell>
          <cell r="AA331">
            <v>1397</v>
          </cell>
          <cell r="AB331">
            <v>1461</v>
          </cell>
          <cell r="AC331">
            <v>0</v>
          </cell>
          <cell r="AD331">
            <v>0</v>
          </cell>
          <cell r="AE331">
            <v>1461</v>
          </cell>
        </row>
        <row r="332">
          <cell r="B332">
            <v>1530201</v>
          </cell>
          <cell r="C332" t="str">
            <v>E</v>
          </cell>
          <cell r="D332">
            <v>5302</v>
          </cell>
          <cell r="E332" t="e">
            <v>#N/A</v>
          </cell>
          <cell r="F332" t="str">
            <v>MIDDLETON PC             E</v>
          </cell>
          <cell r="G332" t="str">
            <v>MIDDLETON PC             E</v>
          </cell>
          <cell r="H332">
            <v>251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P332">
            <v>0</v>
          </cell>
          <cell r="W332">
            <v>10</v>
          </cell>
          <cell r="Z332">
            <v>10</v>
          </cell>
          <cell r="AA332">
            <v>251</v>
          </cell>
          <cell r="AB332">
            <v>261</v>
          </cell>
          <cell r="AC332">
            <v>91</v>
          </cell>
          <cell r="AD332">
            <v>9</v>
          </cell>
          <cell r="AE332">
            <v>361</v>
          </cell>
        </row>
        <row r="333">
          <cell r="B333">
            <v>1531501</v>
          </cell>
          <cell r="C333" t="str">
            <v>E</v>
          </cell>
          <cell r="D333">
            <v>5315</v>
          </cell>
          <cell r="E333" t="e">
            <v>#N/A</v>
          </cell>
          <cell r="F333" t="str">
            <v>MILES EL                 E</v>
          </cell>
          <cell r="G333" t="str">
            <v>MILES EL                 E</v>
          </cell>
          <cell r="H333">
            <v>275</v>
          </cell>
          <cell r="I333">
            <v>262</v>
          </cell>
          <cell r="J333">
            <v>248</v>
          </cell>
          <cell r="K333">
            <v>277</v>
          </cell>
          <cell r="L333">
            <v>235</v>
          </cell>
          <cell r="M333">
            <v>232</v>
          </cell>
          <cell r="N333">
            <v>0</v>
          </cell>
          <cell r="P333">
            <v>0</v>
          </cell>
          <cell r="W333">
            <v>50</v>
          </cell>
          <cell r="Z333">
            <v>50</v>
          </cell>
          <cell r="AA333">
            <v>1529</v>
          </cell>
          <cell r="AB333">
            <v>1579</v>
          </cell>
          <cell r="AC333">
            <v>94</v>
          </cell>
          <cell r="AD333">
            <v>0</v>
          </cell>
          <cell r="AE333">
            <v>1673</v>
          </cell>
        </row>
        <row r="334">
          <cell r="B334">
            <v>1531502</v>
          </cell>
          <cell r="C334" t="str">
            <v>E</v>
          </cell>
          <cell r="D334">
            <v>5315</v>
          </cell>
          <cell r="E334" t="e">
            <v>#N/A</v>
          </cell>
          <cell r="F334" t="str">
            <v>MILES M/S MC             E</v>
          </cell>
          <cell r="G334" t="str">
            <v>MILES EL                 E</v>
          </cell>
          <cell r="H334">
            <v>0</v>
          </cell>
          <cell r="I334">
            <v>48</v>
          </cell>
          <cell r="J334">
            <v>24</v>
          </cell>
          <cell r="K334">
            <v>24</v>
          </cell>
          <cell r="L334">
            <v>62</v>
          </cell>
          <cell r="M334">
            <v>30</v>
          </cell>
          <cell r="N334">
            <v>0</v>
          </cell>
          <cell r="P334">
            <v>0</v>
          </cell>
          <cell r="W334">
            <v>0</v>
          </cell>
          <cell r="Z334">
            <v>0</v>
          </cell>
          <cell r="AA334">
            <v>188</v>
          </cell>
          <cell r="AB334">
            <v>188</v>
          </cell>
          <cell r="AC334">
            <v>0</v>
          </cell>
          <cell r="AD334">
            <v>0</v>
          </cell>
          <cell r="AE334">
            <v>188</v>
          </cell>
        </row>
        <row r="335">
          <cell r="B335">
            <v>1532101</v>
          </cell>
          <cell r="C335" t="str">
            <v>E</v>
          </cell>
          <cell r="D335">
            <v>5321</v>
          </cell>
          <cell r="E335" t="e">
            <v>#N/A</v>
          </cell>
          <cell r="F335" t="str">
            <v>MILLER EL                E</v>
          </cell>
          <cell r="G335" t="str">
            <v>MILLER EL                E</v>
          </cell>
          <cell r="H335">
            <v>167</v>
          </cell>
          <cell r="I335">
            <v>171</v>
          </cell>
          <cell r="J335">
            <v>171</v>
          </cell>
          <cell r="K335">
            <v>186</v>
          </cell>
          <cell r="L335">
            <v>148</v>
          </cell>
          <cell r="M335">
            <v>130</v>
          </cell>
          <cell r="N335">
            <v>0</v>
          </cell>
          <cell r="P335">
            <v>0</v>
          </cell>
          <cell r="W335">
            <v>32</v>
          </cell>
          <cell r="Z335">
            <v>32</v>
          </cell>
          <cell r="AA335">
            <v>973</v>
          </cell>
          <cell r="AB335">
            <v>1005</v>
          </cell>
          <cell r="AC335">
            <v>59</v>
          </cell>
          <cell r="AD335">
            <v>0</v>
          </cell>
          <cell r="AE335">
            <v>1064</v>
          </cell>
        </row>
        <row r="336">
          <cell r="B336">
            <v>1532901</v>
          </cell>
          <cell r="C336" t="str">
            <v>E</v>
          </cell>
          <cell r="D336">
            <v>5329</v>
          </cell>
          <cell r="E336" t="e">
            <v>#N/A</v>
          </cell>
          <cell r="F336" t="str">
            <v>MIRAMONTE EL             E</v>
          </cell>
          <cell r="G336" t="str">
            <v>MIRAMONTE EL             E</v>
          </cell>
          <cell r="H336">
            <v>257</v>
          </cell>
          <cell r="I336">
            <v>290</v>
          </cell>
          <cell r="J336">
            <v>234</v>
          </cell>
          <cell r="K336">
            <v>247</v>
          </cell>
          <cell r="L336">
            <v>253</v>
          </cell>
          <cell r="M336">
            <v>236</v>
          </cell>
          <cell r="N336">
            <v>0</v>
          </cell>
          <cell r="P336">
            <v>0</v>
          </cell>
          <cell r="W336">
            <v>40</v>
          </cell>
          <cell r="Z336">
            <v>40</v>
          </cell>
          <cell r="AA336">
            <v>1517</v>
          </cell>
          <cell r="AB336">
            <v>1557</v>
          </cell>
          <cell r="AC336">
            <v>90</v>
          </cell>
          <cell r="AD336">
            <v>22</v>
          </cell>
          <cell r="AE336">
            <v>1669</v>
          </cell>
        </row>
        <row r="337">
          <cell r="B337">
            <v>1534201</v>
          </cell>
          <cell r="C337" t="str">
            <v>E</v>
          </cell>
          <cell r="D337">
            <v>5342</v>
          </cell>
          <cell r="E337" t="e">
            <v>#N/A</v>
          </cell>
          <cell r="F337" t="str">
            <v>MONLUX EL                E</v>
          </cell>
          <cell r="G337" t="str">
            <v>MONLUX EL                E</v>
          </cell>
          <cell r="H337">
            <v>96</v>
          </cell>
          <cell r="I337">
            <v>105</v>
          </cell>
          <cell r="J337">
            <v>108</v>
          </cell>
          <cell r="K337">
            <v>65</v>
          </cell>
          <cell r="L337">
            <v>88</v>
          </cell>
          <cell r="M337">
            <v>75</v>
          </cell>
          <cell r="N337">
            <v>0</v>
          </cell>
          <cell r="P337">
            <v>0</v>
          </cell>
          <cell r="W337">
            <v>32</v>
          </cell>
          <cell r="Z337">
            <v>32</v>
          </cell>
          <cell r="AA337">
            <v>537</v>
          </cell>
          <cell r="AB337">
            <v>569</v>
          </cell>
          <cell r="AC337">
            <v>0</v>
          </cell>
          <cell r="AD337">
            <v>16</v>
          </cell>
          <cell r="AE337">
            <v>585</v>
          </cell>
        </row>
        <row r="338">
          <cell r="B338">
            <v>1534202</v>
          </cell>
          <cell r="C338" t="str">
            <v>E</v>
          </cell>
          <cell r="D338">
            <v>5342</v>
          </cell>
          <cell r="E338" t="e">
            <v>#N/A</v>
          </cell>
          <cell r="F338" t="str">
            <v>MONLUX MATH/SCI MAG CTR  E</v>
          </cell>
          <cell r="G338" t="str">
            <v>MONLUX EL                E</v>
          </cell>
          <cell r="H338">
            <v>0</v>
          </cell>
          <cell r="I338">
            <v>0</v>
          </cell>
          <cell r="J338">
            <v>0</v>
          </cell>
          <cell r="K338">
            <v>71</v>
          </cell>
          <cell r="L338">
            <v>68</v>
          </cell>
          <cell r="M338">
            <v>68</v>
          </cell>
          <cell r="N338">
            <v>0</v>
          </cell>
          <cell r="P338">
            <v>0</v>
          </cell>
          <cell r="W338">
            <v>0</v>
          </cell>
          <cell r="Z338">
            <v>0</v>
          </cell>
          <cell r="AA338">
            <v>207</v>
          </cell>
          <cell r="AB338">
            <v>207</v>
          </cell>
          <cell r="AC338">
            <v>0</v>
          </cell>
          <cell r="AD338">
            <v>0</v>
          </cell>
          <cell r="AE338">
            <v>207</v>
          </cell>
        </row>
        <row r="339">
          <cell r="B339">
            <v>1537002</v>
          </cell>
          <cell r="C339" t="str">
            <v>H</v>
          </cell>
          <cell r="D339">
            <v>5370</v>
          </cell>
          <cell r="E339" t="e">
            <v>#N/A</v>
          </cell>
          <cell r="F339" t="str">
            <v>MONTAGUE SP ED YRS       E</v>
          </cell>
          <cell r="G339" t="str">
            <v>MONTAGUE SP ED YRS       E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P339">
            <v>0</v>
          </cell>
          <cell r="W339">
            <v>24</v>
          </cell>
          <cell r="Z339">
            <v>24</v>
          </cell>
          <cell r="AA339">
            <v>0</v>
          </cell>
          <cell r="AB339">
            <v>24</v>
          </cell>
          <cell r="AC339">
            <v>0</v>
          </cell>
          <cell r="AD339">
            <v>0</v>
          </cell>
          <cell r="AE339">
            <v>24</v>
          </cell>
        </row>
        <row r="340">
          <cell r="B340">
            <v>1538401</v>
          </cell>
          <cell r="C340" t="str">
            <v>E</v>
          </cell>
          <cell r="D340">
            <v>5384</v>
          </cell>
          <cell r="E340" t="e">
            <v>#N/A</v>
          </cell>
          <cell r="F340" t="str">
            <v>MONTE VISTA EL           E</v>
          </cell>
          <cell r="G340" t="str">
            <v>MONTE VISTA EL           E</v>
          </cell>
          <cell r="H340">
            <v>0</v>
          </cell>
          <cell r="I340">
            <v>0</v>
          </cell>
          <cell r="J340">
            <v>125</v>
          </cell>
          <cell r="K340">
            <v>120</v>
          </cell>
          <cell r="L340">
            <v>111</v>
          </cell>
          <cell r="M340">
            <v>115</v>
          </cell>
          <cell r="N340">
            <v>0</v>
          </cell>
          <cell r="P340">
            <v>0</v>
          </cell>
          <cell r="W340">
            <v>15</v>
          </cell>
          <cell r="Z340">
            <v>15</v>
          </cell>
          <cell r="AA340">
            <v>471</v>
          </cell>
          <cell r="AB340">
            <v>486</v>
          </cell>
          <cell r="AC340">
            <v>58</v>
          </cell>
          <cell r="AD340">
            <v>0</v>
          </cell>
          <cell r="AE340">
            <v>544</v>
          </cell>
        </row>
        <row r="341">
          <cell r="B341">
            <v>1538501</v>
          </cell>
          <cell r="C341" t="str">
            <v>E</v>
          </cell>
          <cell r="D341">
            <v>5385</v>
          </cell>
          <cell r="E341" t="e">
            <v>#N/A</v>
          </cell>
          <cell r="F341" t="str">
            <v>RIORDAN PC               E</v>
          </cell>
          <cell r="G341" t="str">
            <v>RIORDAN PC               E</v>
          </cell>
          <cell r="H341">
            <v>145</v>
          </cell>
          <cell r="I341">
            <v>136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P341">
            <v>0</v>
          </cell>
          <cell r="W341">
            <v>13</v>
          </cell>
          <cell r="Z341">
            <v>13</v>
          </cell>
          <cell r="AA341">
            <v>281</v>
          </cell>
          <cell r="AB341">
            <v>294</v>
          </cell>
          <cell r="AC341">
            <v>0</v>
          </cell>
          <cell r="AD341">
            <v>0</v>
          </cell>
          <cell r="AE341">
            <v>294</v>
          </cell>
        </row>
        <row r="342">
          <cell r="B342">
            <v>1539701</v>
          </cell>
          <cell r="C342" t="str">
            <v>E</v>
          </cell>
          <cell r="D342">
            <v>5397</v>
          </cell>
          <cell r="E342" t="e">
            <v>#N/A</v>
          </cell>
          <cell r="F342" t="str">
            <v>MORNINGSIDE EL           E</v>
          </cell>
          <cell r="G342" t="str">
            <v>MORNINGSIDE EL           E</v>
          </cell>
          <cell r="H342">
            <v>172</v>
          </cell>
          <cell r="I342">
            <v>156</v>
          </cell>
          <cell r="J342">
            <v>155</v>
          </cell>
          <cell r="K342">
            <v>142</v>
          </cell>
          <cell r="L342">
            <v>143</v>
          </cell>
          <cell r="M342">
            <v>145</v>
          </cell>
          <cell r="N342">
            <v>0</v>
          </cell>
          <cell r="P342">
            <v>0</v>
          </cell>
          <cell r="W342">
            <v>24</v>
          </cell>
          <cell r="Z342">
            <v>24</v>
          </cell>
          <cell r="AA342">
            <v>913</v>
          </cell>
          <cell r="AB342">
            <v>937</v>
          </cell>
          <cell r="AC342">
            <v>60</v>
          </cell>
          <cell r="AD342">
            <v>0</v>
          </cell>
          <cell r="AE342">
            <v>997</v>
          </cell>
        </row>
        <row r="343">
          <cell r="B343">
            <v>1540401</v>
          </cell>
          <cell r="C343" t="str">
            <v>E</v>
          </cell>
          <cell r="D343">
            <v>5404</v>
          </cell>
          <cell r="E343" t="e">
            <v>#N/A</v>
          </cell>
          <cell r="F343" t="str">
            <v>MT VIEW EL               E</v>
          </cell>
          <cell r="G343" t="str">
            <v>MT VIEW EL               E</v>
          </cell>
          <cell r="H343">
            <v>83</v>
          </cell>
          <cell r="I343">
            <v>71</v>
          </cell>
          <cell r="J343">
            <v>69</v>
          </cell>
          <cell r="K343">
            <v>77</v>
          </cell>
          <cell r="L343">
            <v>77</v>
          </cell>
          <cell r="M343">
            <v>71</v>
          </cell>
          <cell r="N343">
            <v>0</v>
          </cell>
          <cell r="P343">
            <v>0</v>
          </cell>
          <cell r="W343">
            <v>0</v>
          </cell>
          <cell r="Z343">
            <v>0</v>
          </cell>
          <cell r="AA343">
            <v>448</v>
          </cell>
          <cell r="AB343">
            <v>448</v>
          </cell>
          <cell r="AC343">
            <v>0</v>
          </cell>
          <cell r="AD343">
            <v>0</v>
          </cell>
          <cell r="AE343">
            <v>448</v>
          </cell>
        </row>
        <row r="344">
          <cell r="B344">
            <v>1541101</v>
          </cell>
          <cell r="C344" t="str">
            <v>E</v>
          </cell>
          <cell r="D344">
            <v>5411</v>
          </cell>
          <cell r="E344" t="e">
            <v>#N/A</v>
          </cell>
          <cell r="F344" t="str">
            <v>MT WASHINGTON EL         E</v>
          </cell>
          <cell r="G344" t="str">
            <v>MT WASHINGTON EL         E</v>
          </cell>
          <cell r="H344">
            <v>45</v>
          </cell>
          <cell r="I344">
            <v>47</v>
          </cell>
          <cell r="J344">
            <v>54</v>
          </cell>
          <cell r="K344">
            <v>50</v>
          </cell>
          <cell r="L344">
            <v>53</v>
          </cell>
          <cell r="M344">
            <v>43</v>
          </cell>
          <cell r="N344">
            <v>25</v>
          </cell>
          <cell r="P344">
            <v>25</v>
          </cell>
          <cell r="W344">
            <v>0</v>
          </cell>
          <cell r="Z344">
            <v>0</v>
          </cell>
          <cell r="AA344">
            <v>317</v>
          </cell>
          <cell r="AB344">
            <v>317</v>
          </cell>
          <cell r="AC344">
            <v>0</v>
          </cell>
          <cell r="AD344">
            <v>0</v>
          </cell>
          <cell r="AE344">
            <v>317</v>
          </cell>
        </row>
        <row r="345">
          <cell r="B345">
            <v>1542501</v>
          </cell>
          <cell r="C345" t="str">
            <v>E</v>
          </cell>
          <cell r="D345">
            <v>5425</v>
          </cell>
          <cell r="E345" t="e">
            <v>#N/A</v>
          </cell>
          <cell r="F345" t="str">
            <v>MULTNOMAH EL             E</v>
          </cell>
          <cell r="G345" t="str">
            <v>MULTNOMAH EL             E</v>
          </cell>
          <cell r="H345">
            <v>61</v>
          </cell>
          <cell r="I345">
            <v>58</v>
          </cell>
          <cell r="J345">
            <v>46</v>
          </cell>
          <cell r="K345">
            <v>61</v>
          </cell>
          <cell r="L345">
            <v>52</v>
          </cell>
          <cell r="M345">
            <v>46</v>
          </cell>
          <cell r="N345">
            <v>0</v>
          </cell>
          <cell r="P345">
            <v>0</v>
          </cell>
          <cell r="W345">
            <v>21</v>
          </cell>
          <cell r="Z345">
            <v>21</v>
          </cell>
          <cell r="AA345">
            <v>324</v>
          </cell>
          <cell r="AB345">
            <v>345</v>
          </cell>
          <cell r="AC345">
            <v>30</v>
          </cell>
          <cell r="AD345">
            <v>4</v>
          </cell>
          <cell r="AE345">
            <v>379</v>
          </cell>
        </row>
        <row r="346">
          <cell r="B346">
            <v>1542502</v>
          </cell>
          <cell r="C346" t="str">
            <v>E</v>
          </cell>
          <cell r="D346">
            <v>5425</v>
          </cell>
          <cell r="E346" t="e">
            <v>#N/A</v>
          </cell>
          <cell r="F346" t="str">
            <v>MULTNOMAH HIGHLY GFTD    E</v>
          </cell>
          <cell r="G346" t="str">
            <v>MULTNOMAH EL             E</v>
          </cell>
          <cell r="H346">
            <v>0</v>
          </cell>
          <cell r="I346">
            <v>0</v>
          </cell>
          <cell r="J346">
            <v>13</v>
          </cell>
          <cell r="K346">
            <v>10</v>
          </cell>
          <cell r="L346">
            <v>20</v>
          </cell>
          <cell r="M346">
            <v>23</v>
          </cell>
          <cell r="N346">
            <v>0</v>
          </cell>
          <cell r="P346">
            <v>0</v>
          </cell>
          <cell r="W346">
            <v>0</v>
          </cell>
          <cell r="Z346">
            <v>0</v>
          </cell>
          <cell r="AA346">
            <v>66</v>
          </cell>
          <cell r="AB346">
            <v>66</v>
          </cell>
          <cell r="AC346">
            <v>0</v>
          </cell>
          <cell r="AD346">
            <v>0</v>
          </cell>
          <cell r="AE346">
            <v>66</v>
          </cell>
        </row>
        <row r="347">
          <cell r="B347">
            <v>1542503</v>
          </cell>
          <cell r="C347" t="str">
            <v>E</v>
          </cell>
          <cell r="D347">
            <v>5425</v>
          </cell>
          <cell r="E347" t="e">
            <v>#N/A</v>
          </cell>
          <cell r="F347" t="str">
            <v>MULTNOMAH ENV/SCIENCE    E</v>
          </cell>
          <cell r="G347" t="str">
            <v>MULTNOMAH EL             E</v>
          </cell>
          <cell r="H347">
            <v>0</v>
          </cell>
          <cell r="I347">
            <v>24</v>
          </cell>
          <cell r="J347">
            <v>22</v>
          </cell>
          <cell r="K347">
            <v>23</v>
          </cell>
          <cell r="L347">
            <v>29</v>
          </cell>
          <cell r="M347">
            <v>28</v>
          </cell>
          <cell r="N347">
            <v>0</v>
          </cell>
          <cell r="P347">
            <v>0</v>
          </cell>
          <cell r="W347">
            <v>0</v>
          </cell>
          <cell r="Z347">
            <v>0</v>
          </cell>
          <cell r="AA347">
            <v>126</v>
          </cell>
          <cell r="AB347">
            <v>126</v>
          </cell>
          <cell r="AC347">
            <v>0</v>
          </cell>
          <cell r="AD347">
            <v>0</v>
          </cell>
          <cell r="AE347">
            <v>126</v>
          </cell>
        </row>
        <row r="348">
          <cell r="B348">
            <v>1543801</v>
          </cell>
          <cell r="C348" t="str">
            <v>E</v>
          </cell>
          <cell r="D348">
            <v>5438</v>
          </cell>
          <cell r="E348" t="e">
            <v>#N/A</v>
          </cell>
          <cell r="F348" t="str">
            <v>MURCHISON ST EL          E</v>
          </cell>
          <cell r="G348" t="str">
            <v>MURCHISON ST EL          E</v>
          </cell>
          <cell r="H348">
            <v>70</v>
          </cell>
          <cell r="I348">
            <v>85</v>
          </cell>
          <cell r="J348">
            <v>87</v>
          </cell>
          <cell r="K348">
            <v>95</v>
          </cell>
          <cell r="L348">
            <v>80</v>
          </cell>
          <cell r="M348">
            <v>56</v>
          </cell>
          <cell r="N348">
            <v>58</v>
          </cell>
          <cell r="P348">
            <v>58</v>
          </cell>
          <cell r="W348">
            <v>27</v>
          </cell>
          <cell r="Z348">
            <v>27</v>
          </cell>
          <cell r="AA348">
            <v>531</v>
          </cell>
          <cell r="AB348">
            <v>558</v>
          </cell>
          <cell r="AC348">
            <v>27</v>
          </cell>
          <cell r="AD348">
            <v>0</v>
          </cell>
          <cell r="AE348">
            <v>585</v>
          </cell>
        </row>
        <row r="349">
          <cell r="B349">
            <v>1544601</v>
          </cell>
          <cell r="C349" t="str">
            <v>E</v>
          </cell>
          <cell r="D349">
            <v>5446</v>
          </cell>
          <cell r="E349" t="e">
            <v>#N/A</v>
          </cell>
          <cell r="F349" t="str">
            <v>NAPA EL                  E</v>
          </cell>
          <cell r="G349" t="str">
            <v>NAPA EL                  E</v>
          </cell>
          <cell r="H349">
            <v>100</v>
          </cell>
          <cell r="I349">
            <v>96</v>
          </cell>
          <cell r="J349">
            <v>86</v>
          </cell>
          <cell r="K349">
            <v>96</v>
          </cell>
          <cell r="L349">
            <v>96</v>
          </cell>
          <cell r="M349">
            <v>101</v>
          </cell>
          <cell r="N349">
            <v>0</v>
          </cell>
          <cell r="P349">
            <v>0</v>
          </cell>
          <cell r="W349">
            <v>13</v>
          </cell>
          <cell r="Z349">
            <v>13</v>
          </cell>
          <cell r="AA349">
            <v>575</v>
          </cell>
          <cell r="AB349">
            <v>588</v>
          </cell>
          <cell r="AC349">
            <v>30</v>
          </cell>
          <cell r="AD349">
            <v>0</v>
          </cell>
          <cell r="AE349">
            <v>618</v>
          </cell>
        </row>
        <row r="350">
          <cell r="B350">
            <v>1545201</v>
          </cell>
          <cell r="C350" t="str">
            <v>E</v>
          </cell>
          <cell r="D350">
            <v>5452</v>
          </cell>
          <cell r="E350" t="e">
            <v>#N/A</v>
          </cell>
          <cell r="F350" t="str">
            <v>NESTLE EL                E</v>
          </cell>
          <cell r="G350" t="str">
            <v>NESTLE EL                E</v>
          </cell>
          <cell r="H350">
            <v>91</v>
          </cell>
          <cell r="I350">
            <v>77</v>
          </cell>
          <cell r="J350">
            <v>91</v>
          </cell>
          <cell r="K350">
            <v>88</v>
          </cell>
          <cell r="L350">
            <v>76</v>
          </cell>
          <cell r="M350">
            <v>80</v>
          </cell>
          <cell r="N350">
            <v>0</v>
          </cell>
          <cell r="P350">
            <v>0</v>
          </cell>
          <cell r="W350">
            <v>15</v>
          </cell>
          <cell r="Z350">
            <v>15</v>
          </cell>
          <cell r="AA350">
            <v>503</v>
          </cell>
          <cell r="AB350">
            <v>518</v>
          </cell>
          <cell r="AC350">
            <v>0</v>
          </cell>
          <cell r="AD350">
            <v>0</v>
          </cell>
          <cell r="AE350">
            <v>518</v>
          </cell>
        </row>
        <row r="351">
          <cell r="B351">
            <v>1545901</v>
          </cell>
          <cell r="C351" t="str">
            <v>E</v>
          </cell>
          <cell r="D351">
            <v>5459</v>
          </cell>
          <cell r="E351" t="e">
            <v>#N/A</v>
          </cell>
          <cell r="F351" t="str">
            <v>NEVADA EL                E</v>
          </cell>
          <cell r="G351" t="str">
            <v>NEVADA EL                E</v>
          </cell>
          <cell r="H351">
            <v>84</v>
          </cell>
          <cell r="I351">
            <v>96</v>
          </cell>
          <cell r="J351">
            <v>84</v>
          </cell>
          <cell r="K351">
            <v>80</v>
          </cell>
          <cell r="L351">
            <v>89</v>
          </cell>
          <cell r="M351">
            <v>84</v>
          </cell>
          <cell r="N351">
            <v>0</v>
          </cell>
          <cell r="P351">
            <v>0</v>
          </cell>
          <cell r="W351">
            <v>11</v>
          </cell>
          <cell r="Z351">
            <v>11</v>
          </cell>
          <cell r="AA351">
            <v>517</v>
          </cell>
          <cell r="AB351">
            <v>528</v>
          </cell>
          <cell r="AC351">
            <v>30</v>
          </cell>
          <cell r="AD351">
            <v>20</v>
          </cell>
          <cell r="AE351">
            <v>578</v>
          </cell>
        </row>
        <row r="352">
          <cell r="B352">
            <v>1546601</v>
          </cell>
          <cell r="C352" t="str">
            <v>E</v>
          </cell>
          <cell r="D352">
            <v>5466</v>
          </cell>
          <cell r="E352" t="e">
            <v>#N/A</v>
          </cell>
          <cell r="F352" t="str">
            <v>NEVIN EL                 E</v>
          </cell>
          <cell r="G352" t="str">
            <v>NEVIN EL                 E</v>
          </cell>
          <cell r="H352">
            <v>122</v>
          </cell>
          <cell r="I352">
            <v>123</v>
          </cell>
          <cell r="J352">
            <v>119</v>
          </cell>
          <cell r="K352">
            <v>131</v>
          </cell>
          <cell r="L352">
            <v>134</v>
          </cell>
          <cell r="M352">
            <v>119</v>
          </cell>
          <cell r="N352">
            <v>0</v>
          </cell>
          <cell r="P352">
            <v>0</v>
          </cell>
          <cell r="W352">
            <v>22</v>
          </cell>
          <cell r="Z352">
            <v>22</v>
          </cell>
          <cell r="AA352">
            <v>748</v>
          </cell>
          <cell r="AB352">
            <v>770</v>
          </cell>
          <cell r="AC352">
            <v>30</v>
          </cell>
          <cell r="AD352">
            <v>6</v>
          </cell>
          <cell r="AE352">
            <v>806</v>
          </cell>
        </row>
        <row r="353">
          <cell r="B353">
            <v>1547901</v>
          </cell>
          <cell r="C353" t="str">
            <v>E</v>
          </cell>
          <cell r="D353">
            <v>5479</v>
          </cell>
          <cell r="E353" t="e">
            <v>#N/A</v>
          </cell>
          <cell r="F353" t="str">
            <v>NEWCASTLE EL             E</v>
          </cell>
          <cell r="G353" t="str">
            <v>NEWCASTLE EL             E</v>
          </cell>
          <cell r="H353">
            <v>72</v>
          </cell>
          <cell r="I353">
            <v>56</v>
          </cell>
          <cell r="J353">
            <v>46</v>
          </cell>
          <cell r="K353">
            <v>74</v>
          </cell>
          <cell r="L353">
            <v>55</v>
          </cell>
          <cell r="M353">
            <v>56</v>
          </cell>
          <cell r="N353">
            <v>0</v>
          </cell>
          <cell r="P353">
            <v>0</v>
          </cell>
          <cell r="W353">
            <v>14</v>
          </cell>
          <cell r="Z353">
            <v>14</v>
          </cell>
          <cell r="AA353">
            <v>359</v>
          </cell>
          <cell r="AB353">
            <v>373</v>
          </cell>
          <cell r="AC353">
            <v>30</v>
          </cell>
          <cell r="AD353">
            <v>12</v>
          </cell>
          <cell r="AE353">
            <v>415</v>
          </cell>
        </row>
        <row r="354">
          <cell r="B354">
            <v>1550501</v>
          </cell>
          <cell r="C354" t="str">
            <v>E</v>
          </cell>
          <cell r="D354">
            <v>5505</v>
          </cell>
          <cell r="E354" t="e">
            <v>#N/A</v>
          </cell>
          <cell r="F354" t="str">
            <v>9TH ST EL                E</v>
          </cell>
          <cell r="G354" t="str">
            <v>9TH ST EL                E</v>
          </cell>
          <cell r="H354">
            <v>53</v>
          </cell>
          <cell r="I354">
            <v>47</v>
          </cell>
          <cell r="J354">
            <v>46</v>
          </cell>
          <cell r="K354">
            <v>55</v>
          </cell>
          <cell r="L354">
            <v>62</v>
          </cell>
          <cell r="M354">
            <v>51</v>
          </cell>
          <cell r="N354">
            <v>49</v>
          </cell>
          <cell r="P354">
            <v>49</v>
          </cell>
          <cell r="W354">
            <v>0</v>
          </cell>
          <cell r="Z354">
            <v>0</v>
          </cell>
          <cell r="AA354">
            <v>363</v>
          </cell>
          <cell r="AB354">
            <v>363</v>
          </cell>
          <cell r="AC354">
            <v>0</v>
          </cell>
          <cell r="AD354">
            <v>0</v>
          </cell>
          <cell r="AE354">
            <v>363</v>
          </cell>
        </row>
        <row r="355">
          <cell r="B355">
            <v>1552101</v>
          </cell>
          <cell r="C355" t="str">
            <v>E</v>
          </cell>
          <cell r="D355">
            <v>5521</v>
          </cell>
          <cell r="E355" t="e">
            <v>#N/A</v>
          </cell>
          <cell r="F355" t="str">
            <v>95TH ST EL               E</v>
          </cell>
          <cell r="G355" t="str">
            <v>95TH ST EL               E</v>
          </cell>
          <cell r="H355">
            <v>162</v>
          </cell>
          <cell r="I355">
            <v>161</v>
          </cell>
          <cell r="J355">
            <v>174</v>
          </cell>
          <cell r="K355">
            <v>142</v>
          </cell>
          <cell r="L355">
            <v>159</v>
          </cell>
          <cell r="M355">
            <v>142</v>
          </cell>
          <cell r="N355">
            <v>0</v>
          </cell>
          <cell r="P355">
            <v>0</v>
          </cell>
          <cell r="W355">
            <v>38</v>
          </cell>
          <cell r="Z355">
            <v>38</v>
          </cell>
          <cell r="AA355">
            <v>940</v>
          </cell>
          <cell r="AB355">
            <v>978</v>
          </cell>
          <cell r="AC355">
            <v>63</v>
          </cell>
          <cell r="AD355">
            <v>0</v>
          </cell>
          <cell r="AE355">
            <v>1041</v>
          </cell>
        </row>
        <row r="356">
          <cell r="B356">
            <v>1553401</v>
          </cell>
          <cell r="C356" t="str">
            <v>E</v>
          </cell>
          <cell r="D356">
            <v>5534</v>
          </cell>
          <cell r="E356" t="e">
            <v>#N/A</v>
          </cell>
          <cell r="F356" t="str">
            <v>99TH ST EL               E</v>
          </cell>
          <cell r="G356" t="str">
            <v>99TH ST EL               E</v>
          </cell>
          <cell r="H356">
            <v>88</v>
          </cell>
          <cell r="I356">
            <v>72</v>
          </cell>
          <cell r="J356">
            <v>74</v>
          </cell>
          <cell r="K356">
            <v>80</v>
          </cell>
          <cell r="L356">
            <v>70</v>
          </cell>
          <cell r="M356">
            <v>73</v>
          </cell>
          <cell r="N356">
            <v>0</v>
          </cell>
          <cell r="P356">
            <v>0</v>
          </cell>
          <cell r="W356">
            <v>26</v>
          </cell>
          <cell r="Z356">
            <v>26</v>
          </cell>
          <cell r="AA356">
            <v>457</v>
          </cell>
          <cell r="AB356">
            <v>483</v>
          </cell>
          <cell r="AC356">
            <v>58</v>
          </cell>
          <cell r="AD356">
            <v>0</v>
          </cell>
          <cell r="AE356">
            <v>541</v>
          </cell>
        </row>
        <row r="357">
          <cell r="B357">
            <v>1554801</v>
          </cell>
          <cell r="C357" t="str">
            <v>E</v>
          </cell>
          <cell r="D357">
            <v>5548</v>
          </cell>
          <cell r="E357" t="e">
            <v>#N/A</v>
          </cell>
          <cell r="F357" t="str">
            <v>92ND ST EL               E</v>
          </cell>
          <cell r="G357" t="str">
            <v>92ND ST EL               E</v>
          </cell>
          <cell r="H357">
            <v>154</v>
          </cell>
          <cell r="I357">
            <v>163</v>
          </cell>
          <cell r="J357">
            <v>158</v>
          </cell>
          <cell r="K357">
            <v>149</v>
          </cell>
          <cell r="L357">
            <v>131</v>
          </cell>
          <cell r="M357">
            <v>125</v>
          </cell>
          <cell r="N357">
            <v>0</v>
          </cell>
          <cell r="P357">
            <v>0</v>
          </cell>
          <cell r="W357">
            <v>27</v>
          </cell>
          <cell r="Z357">
            <v>27</v>
          </cell>
          <cell r="AA357">
            <v>880</v>
          </cell>
          <cell r="AB357">
            <v>907</v>
          </cell>
          <cell r="AC357">
            <v>87</v>
          </cell>
          <cell r="AD357">
            <v>0</v>
          </cell>
          <cell r="AE357">
            <v>994</v>
          </cell>
        </row>
        <row r="358">
          <cell r="B358">
            <v>1556201</v>
          </cell>
          <cell r="C358" t="str">
            <v>E</v>
          </cell>
          <cell r="D358">
            <v>5562</v>
          </cell>
          <cell r="E358" t="e">
            <v>#N/A</v>
          </cell>
          <cell r="F358" t="str">
            <v>BARRETT EL               E</v>
          </cell>
          <cell r="G358" t="str">
            <v>BARRETT EL               E</v>
          </cell>
          <cell r="H358">
            <v>191</v>
          </cell>
          <cell r="I358">
            <v>175</v>
          </cell>
          <cell r="J358">
            <v>162</v>
          </cell>
          <cell r="K358">
            <v>173</v>
          </cell>
          <cell r="L358">
            <v>173</v>
          </cell>
          <cell r="M358">
            <v>184</v>
          </cell>
          <cell r="N358">
            <v>0</v>
          </cell>
          <cell r="P358">
            <v>0</v>
          </cell>
          <cell r="W358">
            <v>45</v>
          </cell>
          <cell r="Z358">
            <v>45</v>
          </cell>
          <cell r="AA358">
            <v>1058</v>
          </cell>
          <cell r="AB358">
            <v>1103</v>
          </cell>
          <cell r="AC358">
            <v>30</v>
          </cell>
          <cell r="AD358">
            <v>0</v>
          </cell>
          <cell r="AE358">
            <v>1133</v>
          </cell>
        </row>
        <row r="359">
          <cell r="B359">
            <v>1557501</v>
          </cell>
          <cell r="C359" t="str">
            <v>E</v>
          </cell>
          <cell r="D359">
            <v>5575</v>
          </cell>
          <cell r="E359" t="e">
            <v>#N/A</v>
          </cell>
          <cell r="F359" t="str">
            <v>96TH ST EL               E</v>
          </cell>
          <cell r="G359" t="str">
            <v>96TH ST EL               E</v>
          </cell>
          <cell r="H359">
            <v>142</v>
          </cell>
          <cell r="I359">
            <v>151</v>
          </cell>
          <cell r="J359">
            <v>149</v>
          </cell>
          <cell r="K359">
            <v>166</v>
          </cell>
          <cell r="L359">
            <v>132</v>
          </cell>
          <cell r="M359">
            <v>135</v>
          </cell>
          <cell r="N359">
            <v>0</v>
          </cell>
          <cell r="P359">
            <v>0</v>
          </cell>
          <cell r="W359">
            <v>45</v>
          </cell>
          <cell r="Z359">
            <v>45</v>
          </cell>
          <cell r="AA359">
            <v>875</v>
          </cell>
          <cell r="AB359">
            <v>920</v>
          </cell>
          <cell r="AC359">
            <v>29</v>
          </cell>
          <cell r="AD359">
            <v>22</v>
          </cell>
          <cell r="AE359">
            <v>971</v>
          </cell>
        </row>
        <row r="360">
          <cell r="B360">
            <v>1558201</v>
          </cell>
          <cell r="C360" t="str">
            <v>E</v>
          </cell>
          <cell r="D360">
            <v>5582</v>
          </cell>
          <cell r="E360" t="e">
            <v>#N/A</v>
          </cell>
          <cell r="F360" t="str">
            <v>93RD ST EL               E</v>
          </cell>
          <cell r="G360" t="str">
            <v>93RD ST EL               E</v>
          </cell>
          <cell r="H360">
            <v>178</v>
          </cell>
          <cell r="I360">
            <v>180</v>
          </cell>
          <cell r="J360">
            <v>184</v>
          </cell>
          <cell r="K360">
            <v>163</v>
          </cell>
          <cell r="L360">
            <v>172</v>
          </cell>
          <cell r="M360">
            <v>156</v>
          </cell>
          <cell r="N360">
            <v>0</v>
          </cell>
          <cell r="P360">
            <v>0</v>
          </cell>
          <cell r="W360">
            <v>50</v>
          </cell>
          <cell r="Z360">
            <v>50</v>
          </cell>
          <cell r="AA360">
            <v>1033</v>
          </cell>
          <cell r="AB360">
            <v>1083</v>
          </cell>
          <cell r="AC360">
            <v>60</v>
          </cell>
          <cell r="AD360">
            <v>0</v>
          </cell>
          <cell r="AE360">
            <v>1143</v>
          </cell>
        </row>
        <row r="361">
          <cell r="B361">
            <v>1560301</v>
          </cell>
          <cell r="C361" t="str">
            <v>E</v>
          </cell>
          <cell r="D361">
            <v>5603</v>
          </cell>
          <cell r="E361" t="e">
            <v>#N/A</v>
          </cell>
          <cell r="F361" t="str">
            <v>NOBLE EL                 E</v>
          </cell>
          <cell r="G361" t="str">
            <v>NOBLE EL                 E</v>
          </cell>
          <cell r="H361">
            <v>204</v>
          </cell>
          <cell r="I361">
            <v>215</v>
          </cell>
          <cell r="J361">
            <v>200</v>
          </cell>
          <cell r="K361">
            <v>246</v>
          </cell>
          <cell r="L361">
            <v>194</v>
          </cell>
          <cell r="M361">
            <v>162</v>
          </cell>
          <cell r="N361">
            <v>0</v>
          </cell>
          <cell r="P361">
            <v>0</v>
          </cell>
          <cell r="W361">
            <v>38</v>
          </cell>
          <cell r="Z361">
            <v>38</v>
          </cell>
          <cell r="AA361">
            <v>1221</v>
          </cell>
          <cell r="AB361">
            <v>1259</v>
          </cell>
          <cell r="AC361">
            <v>91</v>
          </cell>
          <cell r="AD361">
            <v>0</v>
          </cell>
          <cell r="AE361">
            <v>1350</v>
          </cell>
        </row>
        <row r="362">
          <cell r="B362">
            <v>1560401</v>
          </cell>
          <cell r="C362" t="str">
            <v>E</v>
          </cell>
          <cell r="D362">
            <v>5604</v>
          </cell>
          <cell r="E362" t="e">
            <v>#N/A</v>
          </cell>
          <cell r="F362" t="str">
            <v>PANORAMA CITY EL         E</v>
          </cell>
          <cell r="G362" t="str">
            <v>PANORAMA CITY EL         E</v>
          </cell>
          <cell r="H362">
            <v>132</v>
          </cell>
          <cell r="I362">
            <v>120</v>
          </cell>
          <cell r="J362">
            <v>134</v>
          </cell>
          <cell r="K362">
            <v>115</v>
          </cell>
          <cell r="L362">
            <v>125</v>
          </cell>
          <cell r="M362">
            <v>110</v>
          </cell>
          <cell r="N362">
            <v>0</v>
          </cell>
          <cell r="P362">
            <v>0</v>
          </cell>
          <cell r="W362">
            <v>31</v>
          </cell>
          <cell r="Z362">
            <v>31</v>
          </cell>
          <cell r="AA362">
            <v>736</v>
          </cell>
          <cell r="AB362">
            <v>767</v>
          </cell>
          <cell r="AC362">
            <v>30</v>
          </cell>
          <cell r="AD362">
            <v>0</v>
          </cell>
          <cell r="AE362">
            <v>797</v>
          </cell>
        </row>
        <row r="363">
          <cell r="B363">
            <v>1563001</v>
          </cell>
          <cell r="C363" t="str">
            <v>E</v>
          </cell>
          <cell r="D363">
            <v>5630</v>
          </cell>
          <cell r="E363" t="e">
            <v>#N/A</v>
          </cell>
          <cell r="F363" t="str">
            <v>NORMANDIE EL             E</v>
          </cell>
          <cell r="G363" t="str">
            <v>NORMANDIE EL             E</v>
          </cell>
          <cell r="H363">
            <v>137</v>
          </cell>
          <cell r="I363">
            <v>150</v>
          </cell>
          <cell r="J363">
            <v>165</v>
          </cell>
          <cell r="K363">
            <v>159</v>
          </cell>
          <cell r="L363">
            <v>154</v>
          </cell>
          <cell r="M363">
            <v>139</v>
          </cell>
          <cell r="N363">
            <v>0</v>
          </cell>
          <cell r="P363">
            <v>0</v>
          </cell>
          <cell r="W363">
            <v>48</v>
          </cell>
          <cell r="Z363">
            <v>48</v>
          </cell>
          <cell r="AA363">
            <v>904</v>
          </cell>
          <cell r="AB363">
            <v>952</v>
          </cell>
          <cell r="AC363">
            <v>29</v>
          </cell>
          <cell r="AD363">
            <v>31</v>
          </cell>
          <cell r="AE363">
            <v>1012</v>
          </cell>
        </row>
        <row r="364">
          <cell r="B364">
            <v>1564401</v>
          </cell>
          <cell r="C364" t="str">
            <v>E</v>
          </cell>
          <cell r="D364">
            <v>5644</v>
          </cell>
          <cell r="E364" t="e">
            <v>#N/A</v>
          </cell>
          <cell r="F364" t="str">
            <v>NORMONT EL               E</v>
          </cell>
          <cell r="G364" t="str">
            <v>NORMONT EL               E</v>
          </cell>
          <cell r="H364">
            <v>91</v>
          </cell>
          <cell r="I364">
            <v>62</v>
          </cell>
          <cell r="J364">
            <v>74</v>
          </cell>
          <cell r="K364">
            <v>67</v>
          </cell>
          <cell r="L364">
            <v>72</v>
          </cell>
          <cell r="M364">
            <v>69</v>
          </cell>
          <cell r="N364">
            <v>0</v>
          </cell>
          <cell r="P364">
            <v>0</v>
          </cell>
          <cell r="W364">
            <v>15</v>
          </cell>
          <cell r="Z364">
            <v>15</v>
          </cell>
          <cell r="AA364">
            <v>435</v>
          </cell>
          <cell r="AB364">
            <v>450</v>
          </cell>
          <cell r="AC364">
            <v>0</v>
          </cell>
          <cell r="AD364">
            <v>0</v>
          </cell>
          <cell r="AE364">
            <v>450</v>
          </cell>
        </row>
        <row r="365">
          <cell r="B365">
            <v>1569901</v>
          </cell>
          <cell r="C365" t="str">
            <v>E</v>
          </cell>
          <cell r="D365">
            <v>5699</v>
          </cell>
          <cell r="E365" t="e">
            <v>#N/A</v>
          </cell>
          <cell r="F365" t="str">
            <v>NORWOOD EL               E</v>
          </cell>
          <cell r="G365" t="str">
            <v>NORWOOD EL               E</v>
          </cell>
          <cell r="H365">
            <v>122</v>
          </cell>
          <cell r="I365">
            <v>112</v>
          </cell>
          <cell r="J365">
            <v>117</v>
          </cell>
          <cell r="K365">
            <v>110</v>
          </cell>
          <cell r="L365">
            <v>100</v>
          </cell>
          <cell r="M365">
            <v>105</v>
          </cell>
          <cell r="N365">
            <v>0</v>
          </cell>
          <cell r="P365">
            <v>0</v>
          </cell>
          <cell r="W365">
            <v>46</v>
          </cell>
          <cell r="Z365">
            <v>46</v>
          </cell>
          <cell r="AA365">
            <v>666</v>
          </cell>
          <cell r="AB365">
            <v>712</v>
          </cell>
          <cell r="AC365">
            <v>47</v>
          </cell>
          <cell r="AD365">
            <v>0</v>
          </cell>
          <cell r="AE365">
            <v>759</v>
          </cell>
        </row>
        <row r="366">
          <cell r="B366">
            <v>1572601</v>
          </cell>
          <cell r="C366" t="str">
            <v>E</v>
          </cell>
          <cell r="D366">
            <v>5726</v>
          </cell>
          <cell r="E366" t="e">
            <v>#N/A</v>
          </cell>
          <cell r="F366" t="str">
            <v>O MELVENY EL             E</v>
          </cell>
          <cell r="G366" t="str">
            <v>O MELVENY EL             E</v>
          </cell>
          <cell r="H366">
            <v>75</v>
          </cell>
          <cell r="I366">
            <v>85</v>
          </cell>
          <cell r="J366">
            <v>69</v>
          </cell>
          <cell r="K366">
            <v>93</v>
          </cell>
          <cell r="L366">
            <v>83</v>
          </cell>
          <cell r="M366">
            <v>75</v>
          </cell>
          <cell r="N366">
            <v>0</v>
          </cell>
          <cell r="P366">
            <v>0</v>
          </cell>
          <cell r="W366">
            <v>48</v>
          </cell>
          <cell r="Z366">
            <v>48</v>
          </cell>
          <cell r="AA366">
            <v>480</v>
          </cell>
          <cell r="AB366">
            <v>528</v>
          </cell>
          <cell r="AC366">
            <v>30</v>
          </cell>
          <cell r="AD366">
            <v>18</v>
          </cell>
          <cell r="AE366">
            <v>576</v>
          </cell>
        </row>
        <row r="367">
          <cell r="B367">
            <v>1574001</v>
          </cell>
          <cell r="C367" t="str">
            <v>E</v>
          </cell>
          <cell r="D367">
            <v>5740</v>
          </cell>
          <cell r="E367" t="e">
            <v>#N/A</v>
          </cell>
          <cell r="F367" t="str">
            <v>118TH ST EL              E</v>
          </cell>
          <cell r="G367" t="str">
            <v>118TH ST EL              E</v>
          </cell>
          <cell r="H367">
            <v>112</v>
          </cell>
          <cell r="I367">
            <v>97</v>
          </cell>
          <cell r="J367">
            <v>107</v>
          </cell>
          <cell r="K367">
            <v>122</v>
          </cell>
          <cell r="L367">
            <v>100</v>
          </cell>
          <cell r="M367">
            <v>104</v>
          </cell>
          <cell r="N367">
            <v>0</v>
          </cell>
          <cell r="P367">
            <v>0</v>
          </cell>
          <cell r="W367">
            <v>24</v>
          </cell>
          <cell r="Z367">
            <v>24</v>
          </cell>
          <cell r="AA367">
            <v>642</v>
          </cell>
          <cell r="AB367">
            <v>666</v>
          </cell>
          <cell r="AC367">
            <v>29</v>
          </cell>
          <cell r="AD367">
            <v>1</v>
          </cell>
          <cell r="AE367">
            <v>696</v>
          </cell>
        </row>
        <row r="368">
          <cell r="B368">
            <v>1575301</v>
          </cell>
          <cell r="C368" t="str">
            <v>E</v>
          </cell>
          <cell r="D368">
            <v>5753</v>
          </cell>
          <cell r="E368" t="e">
            <v>#N/A</v>
          </cell>
          <cell r="F368" t="str">
            <v>186TH ST EL              E</v>
          </cell>
          <cell r="G368" t="str">
            <v>186TH ST EL              E</v>
          </cell>
          <cell r="H368">
            <v>118</v>
          </cell>
          <cell r="I368">
            <v>139</v>
          </cell>
          <cell r="J368">
            <v>124</v>
          </cell>
          <cell r="K368">
            <v>106</v>
          </cell>
          <cell r="L368">
            <v>142</v>
          </cell>
          <cell r="M368">
            <v>101</v>
          </cell>
          <cell r="N368">
            <v>0</v>
          </cell>
          <cell r="P368">
            <v>0</v>
          </cell>
          <cell r="W368">
            <v>29</v>
          </cell>
          <cell r="Z368">
            <v>29</v>
          </cell>
          <cell r="AA368">
            <v>730</v>
          </cell>
          <cell r="AB368">
            <v>759</v>
          </cell>
          <cell r="AC368">
            <v>60</v>
          </cell>
          <cell r="AD368">
            <v>0</v>
          </cell>
          <cell r="AE368">
            <v>819</v>
          </cell>
        </row>
        <row r="369">
          <cell r="B369">
            <v>1578101</v>
          </cell>
          <cell r="C369" t="str">
            <v>E</v>
          </cell>
          <cell r="D369">
            <v>5781</v>
          </cell>
          <cell r="E369" t="e">
            <v>#N/A</v>
          </cell>
          <cell r="F369" t="str">
            <v>FLOURNOY EL              E</v>
          </cell>
          <cell r="G369" t="str">
            <v>FLOURNOY EL              E</v>
          </cell>
          <cell r="H369">
            <v>124</v>
          </cell>
          <cell r="I369">
            <v>121</v>
          </cell>
          <cell r="J369">
            <v>95</v>
          </cell>
          <cell r="K369">
            <v>86</v>
          </cell>
          <cell r="L369">
            <v>75</v>
          </cell>
          <cell r="M369">
            <v>48</v>
          </cell>
          <cell r="N369">
            <v>0</v>
          </cell>
          <cell r="P369">
            <v>0</v>
          </cell>
          <cell r="W369">
            <v>33</v>
          </cell>
          <cell r="Z369">
            <v>33</v>
          </cell>
          <cell r="AA369">
            <v>549</v>
          </cell>
          <cell r="AB369">
            <v>582</v>
          </cell>
          <cell r="AC369">
            <v>50</v>
          </cell>
          <cell r="AD369">
            <v>0</v>
          </cell>
          <cell r="AE369">
            <v>632</v>
          </cell>
        </row>
        <row r="370">
          <cell r="B370">
            <v>1578102</v>
          </cell>
          <cell r="C370" t="str">
            <v>E</v>
          </cell>
          <cell r="D370">
            <v>5781</v>
          </cell>
          <cell r="E370" t="e">
            <v>#N/A</v>
          </cell>
          <cell r="F370" t="str">
            <v>FLOURNOY MATH/SCI CTR    E</v>
          </cell>
          <cell r="G370" t="str">
            <v>FLOURNOY EL              E</v>
          </cell>
          <cell r="H370">
            <v>0</v>
          </cell>
          <cell r="I370">
            <v>0</v>
          </cell>
          <cell r="J370">
            <v>20</v>
          </cell>
          <cell r="K370">
            <v>20</v>
          </cell>
          <cell r="L370">
            <v>20</v>
          </cell>
          <cell r="M370">
            <v>20</v>
          </cell>
          <cell r="N370">
            <v>0</v>
          </cell>
          <cell r="P370">
            <v>0</v>
          </cell>
          <cell r="W370">
            <v>0</v>
          </cell>
          <cell r="Z370">
            <v>0</v>
          </cell>
          <cell r="AA370">
            <v>80</v>
          </cell>
          <cell r="AB370">
            <v>80</v>
          </cell>
          <cell r="AC370">
            <v>0</v>
          </cell>
          <cell r="AD370">
            <v>0</v>
          </cell>
          <cell r="AE370">
            <v>80</v>
          </cell>
        </row>
        <row r="371">
          <cell r="B371">
            <v>1580801</v>
          </cell>
          <cell r="C371" t="str">
            <v>E</v>
          </cell>
          <cell r="D371">
            <v>5808</v>
          </cell>
          <cell r="E371" t="e">
            <v>#N/A</v>
          </cell>
          <cell r="F371" t="str">
            <v>156TH ST EL              E</v>
          </cell>
          <cell r="G371" t="str">
            <v>156TH ST EL              E</v>
          </cell>
          <cell r="H371">
            <v>71</v>
          </cell>
          <cell r="I371">
            <v>59</v>
          </cell>
          <cell r="J371">
            <v>49</v>
          </cell>
          <cell r="K371">
            <v>62</v>
          </cell>
          <cell r="L371">
            <v>38</v>
          </cell>
          <cell r="M371">
            <v>47</v>
          </cell>
          <cell r="N371">
            <v>0</v>
          </cell>
          <cell r="P371">
            <v>0</v>
          </cell>
          <cell r="W371">
            <v>11</v>
          </cell>
          <cell r="Z371">
            <v>11</v>
          </cell>
          <cell r="AA371">
            <v>326</v>
          </cell>
          <cell r="AB371">
            <v>337</v>
          </cell>
          <cell r="AC371">
            <v>30</v>
          </cell>
          <cell r="AD371">
            <v>0</v>
          </cell>
          <cell r="AE371">
            <v>367</v>
          </cell>
        </row>
        <row r="372">
          <cell r="B372">
            <v>1582201</v>
          </cell>
          <cell r="C372" t="str">
            <v>E</v>
          </cell>
          <cell r="D372">
            <v>5822</v>
          </cell>
          <cell r="E372" t="e">
            <v>#N/A</v>
          </cell>
          <cell r="F372" t="str">
            <v>153RD ST EL              E</v>
          </cell>
          <cell r="G372" t="str">
            <v>153RD ST EL              E</v>
          </cell>
          <cell r="H372">
            <v>70</v>
          </cell>
          <cell r="I372">
            <v>77</v>
          </cell>
          <cell r="J372">
            <v>76</v>
          </cell>
          <cell r="K372">
            <v>78</v>
          </cell>
          <cell r="L372">
            <v>57</v>
          </cell>
          <cell r="M372">
            <v>77</v>
          </cell>
          <cell r="N372">
            <v>0</v>
          </cell>
          <cell r="P372">
            <v>0</v>
          </cell>
          <cell r="W372">
            <v>33</v>
          </cell>
          <cell r="Z372">
            <v>33</v>
          </cell>
          <cell r="AA372">
            <v>435</v>
          </cell>
          <cell r="AB372">
            <v>468</v>
          </cell>
          <cell r="AC372">
            <v>30</v>
          </cell>
          <cell r="AD372">
            <v>27</v>
          </cell>
          <cell r="AE372">
            <v>525</v>
          </cell>
        </row>
        <row r="373">
          <cell r="B373">
            <v>1583601</v>
          </cell>
          <cell r="C373" t="str">
            <v>E</v>
          </cell>
          <cell r="D373">
            <v>5836</v>
          </cell>
          <cell r="E373" t="e">
            <v>#N/A</v>
          </cell>
          <cell r="F373" t="str">
            <v>109TH ST EL              E</v>
          </cell>
          <cell r="G373" t="str">
            <v>109TH ST EL              E</v>
          </cell>
          <cell r="H373">
            <v>87</v>
          </cell>
          <cell r="I373">
            <v>77</v>
          </cell>
          <cell r="J373">
            <v>66</v>
          </cell>
          <cell r="K373">
            <v>86</v>
          </cell>
          <cell r="L373">
            <v>79</v>
          </cell>
          <cell r="M373">
            <v>93</v>
          </cell>
          <cell r="N373">
            <v>0</v>
          </cell>
          <cell r="P373">
            <v>0</v>
          </cell>
          <cell r="W373">
            <v>14</v>
          </cell>
          <cell r="Z373">
            <v>14</v>
          </cell>
          <cell r="AA373">
            <v>488</v>
          </cell>
          <cell r="AB373">
            <v>502</v>
          </cell>
          <cell r="AC373">
            <v>30</v>
          </cell>
          <cell r="AD373">
            <v>0</v>
          </cell>
          <cell r="AE373">
            <v>532</v>
          </cell>
        </row>
        <row r="374">
          <cell r="B374">
            <v>1584901</v>
          </cell>
          <cell r="C374" t="str">
            <v>E</v>
          </cell>
          <cell r="D374">
            <v>5849</v>
          </cell>
          <cell r="E374" t="e">
            <v>#N/A</v>
          </cell>
          <cell r="F374" t="str">
            <v>GRIFFITH JOYNER EL       E</v>
          </cell>
          <cell r="G374" t="str">
            <v>GRIFFITH JOYNER EL       E</v>
          </cell>
          <cell r="H374">
            <v>152</v>
          </cell>
          <cell r="I374">
            <v>157</v>
          </cell>
          <cell r="J374">
            <v>144</v>
          </cell>
          <cell r="K374">
            <v>151</v>
          </cell>
          <cell r="L374">
            <v>135</v>
          </cell>
          <cell r="M374">
            <v>134</v>
          </cell>
          <cell r="N374">
            <v>0</v>
          </cell>
          <cell r="P374">
            <v>0</v>
          </cell>
          <cell r="W374">
            <v>23</v>
          </cell>
          <cell r="Z374">
            <v>23</v>
          </cell>
          <cell r="AA374">
            <v>873</v>
          </cell>
          <cell r="AB374">
            <v>896</v>
          </cell>
          <cell r="AC374">
            <v>30</v>
          </cell>
          <cell r="AD374">
            <v>12</v>
          </cell>
          <cell r="AE374">
            <v>938</v>
          </cell>
        </row>
        <row r="375">
          <cell r="B375">
            <v>1585701</v>
          </cell>
          <cell r="C375" t="str">
            <v>E</v>
          </cell>
          <cell r="D375">
            <v>5857</v>
          </cell>
          <cell r="E375" t="e">
            <v>#N/A</v>
          </cell>
          <cell r="F375" t="str">
            <v>107TH ST EL              E</v>
          </cell>
          <cell r="G375" t="str">
            <v>107TH ST EL              E</v>
          </cell>
          <cell r="H375">
            <v>178</v>
          </cell>
          <cell r="I375">
            <v>145</v>
          </cell>
          <cell r="J375">
            <v>178</v>
          </cell>
          <cell r="K375">
            <v>136</v>
          </cell>
          <cell r="L375">
            <v>123</v>
          </cell>
          <cell r="M375">
            <v>142</v>
          </cell>
          <cell r="N375">
            <v>0</v>
          </cell>
          <cell r="P375">
            <v>0</v>
          </cell>
          <cell r="W375">
            <v>21</v>
          </cell>
          <cell r="Z375">
            <v>21</v>
          </cell>
          <cell r="AA375">
            <v>902</v>
          </cell>
          <cell r="AB375">
            <v>923</v>
          </cell>
          <cell r="AC375">
            <v>60</v>
          </cell>
          <cell r="AD375">
            <v>14</v>
          </cell>
          <cell r="AE375">
            <v>997</v>
          </cell>
        </row>
        <row r="376">
          <cell r="B376">
            <v>1585702</v>
          </cell>
          <cell r="C376" t="str">
            <v>E</v>
          </cell>
          <cell r="D376">
            <v>5857</v>
          </cell>
          <cell r="E376" t="e">
            <v>#N/A</v>
          </cell>
          <cell r="F376" t="str">
            <v>107TH MATH/SCI MAG       E</v>
          </cell>
          <cell r="G376" t="str">
            <v>107TH ST EL              E</v>
          </cell>
          <cell r="H376">
            <v>0</v>
          </cell>
          <cell r="I376">
            <v>0</v>
          </cell>
          <cell r="J376">
            <v>0</v>
          </cell>
          <cell r="K376">
            <v>20</v>
          </cell>
          <cell r="L376">
            <v>19</v>
          </cell>
          <cell r="M376">
            <v>26</v>
          </cell>
          <cell r="N376">
            <v>0</v>
          </cell>
          <cell r="P376">
            <v>0</v>
          </cell>
          <cell r="W376">
            <v>0</v>
          </cell>
          <cell r="Z376">
            <v>0</v>
          </cell>
          <cell r="AA376">
            <v>65</v>
          </cell>
          <cell r="AB376">
            <v>65</v>
          </cell>
          <cell r="AC376">
            <v>0</v>
          </cell>
          <cell r="AD376">
            <v>0</v>
          </cell>
          <cell r="AE376">
            <v>65</v>
          </cell>
        </row>
        <row r="377">
          <cell r="B377">
            <v>1586301</v>
          </cell>
          <cell r="C377" t="str">
            <v>E</v>
          </cell>
          <cell r="D377">
            <v>5863</v>
          </cell>
          <cell r="E377" t="e">
            <v>#N/A</v>
          </cell>
          <cell r="F377" t="str">
            <v>116TH ST EL              E</v>
          </cell>
          <cell r="G377" t="str">
            <v>116TH ST EL              E</v>
          </cell>
          <cell r="H377">
            <v>74</v>
          </cell>
          <cell r="I377">
            <v>80</v>
          </cell>
          <cell r="J377">
            <v>71</v>
          </cell>
          <cell r="K377">
            <v>73</v>
          </cell>
          <cell r="L377">
            <v>88</v>
          </cell>
          <cell r="M377">
            <v>67</v>
          </cell>
          <cell r="N377">
            <v>0</v>
          </cell>
          <cell r="P377">
            <v>0</v>
          </cell>
          <cell r="W377">
            <v>20</v>
          </cell>
          <cell r="Z377">
            <v>20</v>
          </cell>
          <cell r="AA377">
            <v>453</v>
          </cell>
          <cell r="AB377">
            <v>473</v>
          </cell>
          <cell r="AC377">
            <v>30</v>
          </cell>
          <cell r="AD377">
            <v>0</v>
          </cell>
          <cell r="AE377">
            <v>503</v>
          </cell>
        </row>
        <row r="378">
          <cell r="B378">
            <v>1587701</v>
          </cell>
          <cell r="C378" t="str">
            <v>E</v>
          </cell>
          <cell r="D378">
            <v>5877</v>
          </cell>
          <cell r="E378" t="e">
            <v>#N/A</v>
          </cell>
          <cell r="F378" t="str">
            <v>135TH ST EL              E</v>
          </cell>
          <cell r="G378" t="str">
            <v>135TH ST EL              E</v>
          </cell>
          <cell r="H378">
            <v>133</v>
          </cell>
          <cell r="I378">
            <v>139</v>
          </cell>
          <cell r="J378">
            <v>113</v>
          </cell>
          <cell r="K378">
            <v>121</v>
          </cell>
          <cell r="L378">
            <v>92</v>
          </cell>
          <cell r="M378">
            <v>120</v>
          </cell>
          <cell r="N378">
            <v>0</v>
          </cell>
          <cell r="P378">
            <v>0</v>
          </cell>
          <cell r="W378">
            <v>34</v>
          </cell>
          <cell r="Z378">
            <v>34</v>
          </cell>
          <cell r="AA378">
            <v>718</v>
          </cell>
          <cell r="AB378">
            <v>752</v>
          </cell>
          <cell r="AC378">
            <v>76</v>
          </cell>
          <cell r="AD378">
            <v>8</v>
          </cell>
          <cell r="AE378">
            <v>836</v>
          </cell>
        </row>
        <row r="379">
          <cell r="B379">
            <v>1588401</v>
          </cell>
          <cell r="C379" t="str">
            <v>E</v>
          </cell>
          <cell r="D379">
            <v>5884</v>
          </cell>
          <cell r="E379" t="e">
            <v>#N/A</v>
          </cell>
          <cell r="F379" t="str">
            <v>112TH ST EL              E</v>
          </cell>
          <cell r="G379" t="str">
            <v>112TH ST EL              E</v>
          </cell>
          <cell r="H379">
            <v>92</v>
          </cell>
          <cell r="I379">
            <v>83</v>
          </cell>
          <cell r="J379">
            <v>88</v>
          </cell>
          <cell r="K379">
            <v>70</v>
          </cell>
          <cell r="L379">
            <v>96</v>
          </cell>
          <cell r="M379">
            <v>78</v>
          </cell>
          <cell r="N379">
            <v>0</v>
          </cell>
          <cell r="P379">
            <v>0</v>
          </cell>
          <cell r="W379">
            <v>20</v>
          </cell>
          <cell r="Z379">
            <v>20</v>
          </cell>
          <cell r="AA379">
            <v>507</v>
          </cell>
          <cell r="AB379">
            <v>527</v>
          </cell>
          <cell r="AC379">
            <v>31</v>
          </cell>
          <cell r="AD379">
            <v>18</v>
          </cell>
          <cell r="AE379">
            <v>576</v>
          </cell>
        </row>
        <row r="380">
          <cell r="B380">
            <v>1588701</v>
          </cell>
          <cell r="C380" t="str">
            <v>E</v>
          </cell>
          <cell r="D380">
            <v>5887</v>
          </cell>
          <cell r="E380" t="e">
            <v>#N/A</v>
          </cell>
          <cell r="F380" t="str">
            <v>122ND ST EL              E</v>
          </cell>
          <cell r="G380" t="str">
            <v>122ND ST EL              E</v>
          </cell>
          <cell r="H380">
            <v>100</v>
          </cell>
          <cell r="I380">
            <v>102</v>
          </cell>
          <cell r="J380">
            <v>101</v>
          </cell>
          <cell r="K380">
            <v>118</v>
          </cell>
          <cell r="L380">
            <v>96</v>
          </cell>
          <cell r="M380">
            <v>111</v>
          </cell>
          <cell r="N380">
            <v>0</v>
          </cell>
          <cell r="P380">
            <v>0</v>
          </cell>
          <cell r="W380">
            <v>36</v>
          </cell>
          <cell r="Z380">
            <v>36</v>
          </cell>
          <cell r="AA380">
            <v>628</v>
          </cell>
          <cell r="AB380">
            <v>664</v>
          </cell>
          <cell r="AC380">
            <v>30</v>
          </cell>
          <cell r="AD380">
            <v>0</v>
          </cell>
          <cell r="AE380">
            <v>694</v>
          </cell>
        </row>
        <row r="381">
          <cell r="B381">
            <v>1588901</v>
          </cell>
          <cell r="C381" t="str">
            <v>E</v>
          </cell>
          <cell r="D381">
            <v>5889</v>
          </cell>
          <cell r="E381">
            <v>5889</v>
          </cell>
          <cell r="F381" t="str">
            <v>OPEN MAGNET CHARTER SCH  E</v>
          </cell>
          <cell r="G381" t="str">
            <v>OPEN MAGNET CHARTER SCH  E</v>
          </cell>
          <cell r="H381">
            <v>45</v>
          </cell>
          <cell r="I381">
            <v>72</v>
          </cell>
          <cell r="J381">
            <v>75</v>
          </cell>
          <cell r="K381">
            <v>76</v>
          </cell>
          <cell r="L381">
            <v>77</v>
          </cell>
          <cell r="M381">
            <v>74</v>
          </cell>
          <cell r="N381">
            <v>0</v>
          </cell>
          <cell r="P381">
            <v>0</v>
          </cell>
          <cell r="W381">
            <v>0</v>
          </cell>
          <cell r="Z381">
            <v>0</v>
          </cell>
          <cell r="AA381">
            <v>419</v>
          </cell>
          <cell r="AB381">
            <v>419</v>
          </cell>
          <cell r="AC381">
            <v>0</v>
          </cell>
          <cell r="AD381">
            <v>0</v>
          </cell>
          <cell r="AE381">
            <v>419</v>
          </cell>
        </row>
        <row r="382">
          <cell r="B382">
            <v>1589401</v>
          </cell>
          <cell r="C382" t="str">
            <v>E</v>
          </cell>
          <cell r="D382">
            <v>5894</v>
          </cell>
          <cell r="E382" t="e">
            <v>#N/A</v>
          </cell>
          <cell r="F382" t="str">
            <v>OSCEOLA EL               E</v>
          </cell>
          <cell r="G382" t="str">
            <v>OSCEOLA EL               E</v>
          </cell>
          <cell r="H382">
            <v>70</v>
          </cell>
          <cell r="I382">
            <v>74</v>
          </cell>
          <cell r="J382">
            <v>62</v>
          </cell>
          <cell r="K382">
            <v>72</v>
          </cell>
          <cell r="L382">
            <v>51</v>
          </cell>
          <cell r="M382">
            <v>60</v>
          </cell>
          <cell r="N382">
            <v>0</v>
          </cell>
          <cell r="P382">
            <v>0</v>
          </cell>
          <cell r="W382">
            <v>12</v>
          </cell>
          <cell r="Z382">
            <v>12</v>
          </cell>
          <cell r="AA382">
            <v>389</v>
          </cell>
          <cell r="AB382">
            <v>401</v>
          </cell>
          <cell r="AC382">
            <v>27</v>
          </cell>
          <cell r="AD382">
            <v>0</v>
          </cell>
          <cell r="AE382">
            <v>428</v>
          </cell>
        </row>
        <row r="383">
          <cell r="B383">
            <v>1590401</v>
          </cell>
          <cell r="C383" t="str">
            <v>E</v>
          </cell>
          <cell r="D383">
            <v>5904</v>
          </cell>
          <cell r="E383" t="e">
            <v>#N/A</v>
          </cell>
          <cell r="F383" t="str">
            <v>OVERLAND EL              E</v>
          </cell>
          <cell r="G383" t="str">
            <v>OVERLAND EL              E</v>
          </cell>
          <cell r="H383">
            <v>81</v>
          </cell>
          <cell r="I383">
            <v>76</v>
          </cell>
          <cell r="J383">
            <v>73</v>
          </cell>
          <cell r="K383">
            <v>68</v>
          </cell>
          <cell r="L383">
            <v>74</v>
          </cell>
          <cell r="M383">
            <v>75</v>
          </cell>
          <cell r="N383">
            <v>0</v>
          </cell>
          <cell r="P383">
            <v>0</v>
          </cell>
          <cell r="W383">
            <v>23</v>
          </cell>
          <cell r="Z383">
            <v>23</v>
          </cell>
          <cell r="AA383">
            <v>447</v>
          </cell>
          <cell r="AB383">
            <v>470</v>
          </cell>
          <cell r="AC383">
            <v>0</v>
          </cell>
          <cell r="AD383">
            <v>0</v>
          </cell>
          <cell r="AE383">
            <v>470</v>
          </cell>
        </row>
        <row r="384">
          <cell r="B384">
            <v>1591801</v>
          </cell>
          <cell r="C384" t="str">
            <v>E</v>
          </cell>
          <cell r="D384">
            <v>5918</v>
          </cell>
          <cell r="E384" t="e">
            <v>#N/A</v>
          </cell>
          <cell r="F384" t="str">
            <v>OXNARD EL                E</v>
          </cell>
          <cell r="G384" t="str">
            <v>OXNARD EL                E</v>
          </cell>
          <cell r="H384">
            <v>74</v>
          </cell>
          <cell r="I384">
            <v>91</v>
          </cell>
          <cell r="J384">
            <v>83</v>
          </cell>
          <cell r="K384">
            <v>89</v>
          </cell>
          <cell r="L384">
            <v>92</v>
          </cell>
          <cell r="M384">
            <v>69</v>
          </cell>
          <cell r="N384">
            <v>0</v>
          </cell>
          <cell r="P384">
            <v>0</v>
          </cell>
          <cell r="W384">
            <v>10</v>
          </cell>
          <cell r="Z384">
            <v>10</v>
          </cell>
          <cell r="AA384">
            <v>498</v>
          </cell>
          <cell r="AB384">
            <v>508</v>
          </cell>
          <cell r="AC384">
            <v>31</v>
          </cell>
          <cell r="AD384">
            <v>0</v>
          </cell>
          <cell r="AE384">
            <v>539</v>
          </cell>
        </row>
        <row r="385">
          <cell r="B385">
            <v>1595901</v>
          </cell>
          <cell r="C385" t="str">
            <v>E</v>
          </cell>
          <cell r="D385">
            <v>5959</v>
          </cell>
          <cell r="E385" t="e">
            <v>#N/A</v>
          </cell>
          <cell r="F385" t="str">
            <v>PALISADES CHARTER EL     E</v>
          </cell>
          <cell r="G385" t="str">
            <v>PALISADES CHARTER EL     E</v>
          </cell>
          <cell r="H385">
            <v>81</v>
          </cell>
          <cell r="I385">
            <v>88</v>
          </cell>
          <cell r="J385">
            <v>81</v>
          </cell>
          <cell r="K385">
            <v>78</v>
          </cell>
          <cell r="L385">
            <v>76</v>
          </cell>
          <cell r="M385">
            <v>64</v>
          </cell>
          <cell r="N385">
            <v>0</v>
          </cell>
          <cell r="P385">
            <v>0</v>
          </cell>
          <cell r="W385">
            <v>11</v>
          </cell>
          <cell r="Z385">
            <v>11</v>
          </cell>
          <cell r="AA385">
            <v>468</v>
          </cell>
          <cell r="AB385">
            <v>479</v>
          </cell>
          <cell r="AC385">
            <v>0</v>
          </cell>
          <cell r="AD385">
            <v>0</v>
          </cell>
          <cell r="AE385">
            <v>479</v>
          </cell>
        </row>
        <row r="386">
          <cell r="B386">
            <v>1598601</v>
          </cell>
          <cell r="C386" t="str">
            <v>E</v>
          </cell>
          <cell r="D386">
            <v>5986</v>
          </cell>
          <cell r="E386" t="e">
            <v>#N/A</v>
          </cell>
          <cell r="F386" t="str">
            <v>PALMS EL                 E</v>
          </cell>
          <cell r="G386" t="str">
            <v>PALMS EL                 E</v>
          </cell>
          <cell r="H386">
            <v>81</v>
          </cell>
          <cell r="I386">
            <v>61</v>
          </cell>
          <cell r="J386">
            <v>70</v>
          </cell>
          <cell r="K386">
            <v>71</v>
          </cell>
          <cell r="L386">
            <v>74</v>
          </cell>
          <cell r="M386">
            <v>60</v>
          </cell>
          <cell r="N386">
            <v>0</v>
          </cell>
          <cell r="P386">
            <v>0</v>
          </cell>
          <cell r="W386">
            <v>26</v>
          </cell>
          <cell r="Z386">
            <v>26</v>
          </cell>
          <cell r="AA386">
            <v>417</v>
          </cell>
          <cell r="AB386">
            <v>443</v>
          </cell>
          <cell r="AC386">
            <v>25</v>
          </cell>
          <cell r="AD386">
            <v>3</v>
          </cell>
          <cell r="AE386">
            <v>471</v>
          </cell>
        </row>
        <row r="387">
          <cell r="B387">
            <v>1600501</v>
          </cell>
          <cell r="C387" t="str">
            <v>E</v>
          </cell>
          <cell r="D387">
            <v>6005</v>
          </cell>
          <cell r="E387" t="e">
            <v>#N/A</v>
          </cell>
          <cell r="F387" t="str">
            <v>PARK AVE EL              E</v>
          </cell>
          <cell r="G387" t="str">
            <v>PARK AVE EL              E</v>
          </cell>
          <cell r="H387">
            <v>76</v>
          </cell>
          <cell r="I387">
            <v>64</v>
          </cell>
          <cell r="J387">
            <v>89</v>
          </cell>
          <cell r="K387">
            <v>75</v>
          </cell>
          <cell r="L387">
            <v>85</v>
          </cell>
          <cell r="M387">
            <v>73</v>
          </cell>
          <cell r="N387">
            <v>78</v>
          </cell>
          <cell r="P387">
            <v>78</v>
          </cell>
          <cell r="W387">
            <v>28</v>
          </cell>
          <cell r="Z387">
            <v>28</v>
          </cell>
          <cell r="AA387">
            <v>540</v>
          </cell>
          <cell r="AB387">
            <v>568</v>
          </cell>
          <cell r="AC387">
            <v>30</v>
          </cell>
          <cell r="AD387">
            <v>2</v>
          </cell>
          <cell r="AE387">
            <v>600</v>
          </cell>
        </row>
        <row r="388">
          <cell r="B388">
            <v>1601301</v>
          </cell>
          <cell r="C388" t="str">
            <v>E</v>
          </cell>
          <cell r="D388">
            <v>6013</v>
          </cell>
          <cell r="E388" t="e">
            <v>#N/A</v>
          </cell>
          <cell r="F388" t="str">
            <v>PARK WESTERN EL          E</v>
          </cell>
          <cell r="G388" t="str">
            <v>PARK WESTERN EL          E</v>
          </cell>
          <cell r="H388">
            <v>92</v>
          </cell>
          <cell r="I388">
            <v>68</v>
          </cell>
          <cell r="J388">
            <v>57</v>
          </cell>
          <cell r="K388">
            <v>59</v>
          </cell>
          <cell r="L388">
            <v>54</v>
          </cell>
          <cell r="M388">
            <v>58</v>
          </cell>
          <cell r="N388">
            <v>0</v>
          </cell>
          <cell r="P388">
            <v>0</v>
          </cell>
          <cell r="W388">
            <v>29</v>
          </cell>
          <cell r="Z388">
            <v>29</v>
          </cell>
          <cell r="AA388">
            <v>388</v>
          </cell>
          <cell r="AB388">
            <v>417</v>
          </cell>
          <cell r="AC388">
            <v>0</v>
          </cell>
          <cell r="AD388">
            <v>0</v>
          </cell>
          <cell r="AE388">
            <v>417</v>
          </cell>
        </row>
        <row r="389">
          <cell r="B389">
            <v>1601302</v>
          </cell>
          <cell r="C389" t="str">
            <v>E</v>
          </cell>
          <cell r="D389">
            <v>6013</v>
          </cell>
          <cell r="E389" t="e">
            <v>#N/A</v>
          </cell>
          <cell r="F389" t="str">
            <v>HARBOR MATH SCIENCE      E</v>
          </cell>
          <cell r="G389" t="str">
            <v>PARK WESTERN EL          E</v>
          </cell>
          <cell r="H389">
            <v>0</v>
          </cell>
          <cell r="I389">
            <v>48</v>
          </cell>
          <cell r="J389">
            <v>53</v>
          </cell>
          <cell r="K389">
            <v>65</v>
          </cell>
          <cell r="L389">
            <v>63</v>
          </cell>
          <cell r="M389">
            <v>62</v>
          </cell>
          <cell r="N389">
            <v>0</v>
          </cell>
          <cell r="P389">
            <v>0</v>
          </cell>
          <cell r="W389">
            <v>0</v>
          </cell>
          <cell r="Z389">
            <v>0</v>
          </cell>
          <cell r="AA389">
            <v>291</v>
          </cell>
          <cell r="AB389">
            <v>291</v>
          </cell>
          <cell r="AC389">
            <v>0</v>
          </cell>
          <cell r="AD389">
            <v>0</v>
          </cell>
          <cell r="AE389">
            <v>291</v>
          </cell>
        </row>
        <row r="390">
          <cell r="B390">
            <v>1602101</v>
          </cell>
          <cell r="C390" t="str">
            <v>E</v>
          </cell>
          <cell r="D390">
            <v>6021</v>
          </cell>
          <cell r="E390" t="e">
            <v>#N/A</v>
          </cell>
          <cell r="F390" t="str">
            <v>PARMELEE EL              E</v>
          </cell>
          <cell r="G390" t="str">
            <v>PARMELEE EL              E</v>
          </cell>
          <cell r="H390">
            <v>180</v>
          </cell>
          <cell r="I390">
            <v>171</v>
          </cell>
          <cell r="J390">
            <v>174</v>
          </cell>
          <cell r="K390">
            <v>178</v>
          </cell>
          <cell r="L390">
            <v>170</v>
          </cell>
          <cell r="M390">
            <v>164</v>
          </cell>
          <cell r="N390">
            <v>0</v>
          </cell>
          <cell r="P390">
            <v>0</v>
          </cell>
          <cell r="W390">
            <v>46</v>
          </cell>
          <cell r="Z390">
            <v>46</v>
          </cell>
          <cell r="AA390">
            <v>1037</v>
          </cell>
          <cell r="AB390">
            <v>1083</v>
          </cell>
          <cell r="AC390">
            <v>30</v>
          </cell>
          <cell r="AD390">
            <v>0</v>
          </cell>
          <cell r="AE390">
            <v>1113</v>
          </cell>
        </row>
        <row r="391">
          <cell r="B391">
            <v>1602701</v>
          </cell>
          <cell r="C391" t="str">
            <v>E</v>
          </cell>
          <cell r="D391">
            <v>6027</v>
          </cell>
          <cell r="E391" t="e">
            <v>#N/A</v>
          </cell>
          <cell r="F391" t="str">
            <v>PARTHENIA EL             E</v>
          </cell>
          <cell r="G391" t="str">
            <v>PARTHENIA EL             E</v>
          </cell>
          <cell r="H391">
            <v>126</v>
          </cell>
          <cell r="I391">
            <v>108</v>
          </cell>
          <cell r="J391">
            <v>108</v>
          </cell>
          <cell r="K391">
            <v>118</v>
          </cell>
          <cell r="L391">
            <v>110</v>
          </cell>
          <cell r="M391">
            <v>100</v>
          </cell>
          <cell r="N391">
            <v>0</v>
          </cell>
          <cell r="P391">
            <v>0</v>
          </cell>
          <cell r="W391">
            <v>8</v>
          </cell>
          <cell r="Z391">
            <v>8</v>
          </cell>
          <cell r="AA391">
            <v>670</v>
          </cell>
          <cell r="AB391">
            <v>678</v>
          </cell>
          <cell r="AC391">
            <v>30</v>
          </cell>
          <cell r="AD391">
            <v>7</v>
          </cell>
          <cell r="AE391">
            <v>715</v>
          </cell>
        </row>
        <row r="392">
          <cell r="B392">
            <v>1605201</v>
          </cell>
          <cell r="C392" t="str">
            <v>E</v>
          </cell>
          <cell r="D392">
            <v>6052</v>
          </cell>
          <cell r="E392">
            <v>6052</v>
          </cell>
          <cell r="F392" t="str">
            <v>PASEO DEL REY NAT SC     E</v>
          </cell>
          <cell r="G392" t="str">
            <v>PASEO DEL REY NAT SC     E</v>
          </cell>
          <cell r="H392">
            <v>47</v>
          </cell>
          <cell r="I392">
            <v>88</v>
          </cell>
          <cell r="J392">
            <v>91</v>
          </cell>
          <cell r="K392">
            <v>96</v>
          </cell>
          <cell r="L392">
            <v>97</v>
          </cell>
          <cell r="M392">
            <v>95</v>
          </cell>
          <cell r="N392">
            <v>0</v>
          </cell>
          <cell r="P392">
            <v>0</v>
          </cell>
          <cell r="W392">
            <v>0</v>
          </cell>
          <cell r="Z392">
            <v>0</v>
          </cell>
          <cell r="AA392">
            <v>514</v>
          </cell>
          <cell r="AB392">
            <v>514</v>
          </cell>
          <cell r="AC392">
            <v>0</v>
          </cell>
          <cell r="AD392">
            <v>0</v>
          </cell>
          <cell r="AE392">
            <v>514</v>
          </cell>
        </row>
        <row r="393">
          <cell r="B393">
            <v>1606801</v>
          </cell>
          <cell r="C393" t="str">
            <v>E</v>
          </cell>
          <cell r="D393">
            <v>6068</v>
          </cell>
          <cell r="E393" t="e">
            <v>#N/A</v>
          </cell>
          <cell r="F393" t="str">
            <v>PINEWOOD EL              E</v>
          </cell>
          <cell r="G393" t="str">
            <v>PINEWOOD EL              E</v>
          </cell>
          <cell r="H393">
            <v>74</v>
          </cell>
          <cell r="I393">
            <v>63</v>
          </cell>
          <cell r="J393">
            <v>90</v>
          </cell>
          <cell r="K393">
            <v>66</v>
          </cell>
          <cell r="L393">
            <v>69</v>
          </cell>
          <cell r="M393">
            <v>67</v>
          </cell>
          <cell r="N393">
            <v>0</v>
          </cell>
          <cell r="P393">
            <v>0</v>
          </cell>
          <cell r="W393">
            <v>17</v>
          </cell>
          <cell r="Z393">
            <v>17</v>
          </cell>
          <cell r="AA393">
            <v>429</v>
          </cell>
          <cell r="AB393">
            <v>446</v>
          </cell>
          <cell r="AC393">
            <v>0</v>
          </cell>
          <cell r="AD393">
            <v>0</v>
          </cell>
          <cell r="AE393">
            <v>446</v>
          </cell>
        </row>
        <row r="394">
          <cell r="B394">
            <v>1609601</v>
          </cell>
          <cell r="C394" t="str">
            <v>E</v>
          </cell>
          <cell r="D394">
            <v>6096</v>
          </cell>
          <cell r="E394" t="e">
            <v>#N/A</v>
          </cell>
          <cell r="F394" t="str">
            <v>PLAINVIEW EL             E</v>
          </cell>
          <cell r="G394" t="str">
            <v>PLAINVIEW EL             E</v>
          </cell>
          <cell r="H394">
            <v>46</v>
          </cell>
          <cell r="I394">
            <v>61</v>
          </cell>
          <cell r="J394">
            <v>47</v>
          </cell>
          <cell r="K394">
            <v>50</v>
          </cell>
          <cell r="L394">
            <v>67</v>
          </cell>
          <cell r="M394">
            <v>51</v>
          </cell>
          <cell r="N394">
            <v>0</v>
          </cell>
          <cell r="P394">
            <v>0</v>
          </cell>
          <cell r="W394">
            <v>24</v>
          </cell>
          <cell r="Z394">
            <v>24</v>
          </cell>
          <cell r="AA394">
            <v>322</v>
          </cell>
          <cell r="AB394">
            <v>346</v>
          </cell>
          <cell r="AC394">
            <v>0</v>
          </cell>
          <cell r="AD394">
            <v>0</v>
          </cell>
          <cell r="AE394">
            <v>346</v>
          </cell>
        </row>
        <row r="395">
          <cell r="B395">
            <v>1611001</v>
          </cell>
          <cell r="C395" t="str">
            <v>E</v>
          </cell>
          <cell r="D395">
            <v>6110</v>
          </cell>
          <cell r="E395" t="e">
            <v>#N/A</v>
          </cell>
          <cell r="F395" t="str">
            <v>PLAYA DEL REY EL         E</v>
          </cell>
          <cell r="G395" t="str">
            <v>PLAYA DEL REY EL         E</v>
          </cell>
          <cell r="H395">
            <v>32</v>
          </cell>
          <cell r="I395">
            <v>43</v>
          </cell>
          <cell r="J395">
            <v>37</v>
          </cell>
          <cell r="K395">
            <v>35</v>
          </cell>
          <cell r="L395">
            <v>29</v>
          </cell>
          <cell r="M395">
            <v>31</v>
          </cell>
          <cell r="N395">
            <v>0</v>
          </cell>
          <cell r="P395">
            <v>0</v>
          </cell>
          <cell r="W395">
            <v>0</v>
          </cell>
          <cell r="Z395">
            <v>0</v>
          </cell>
          <cell r="AA395">
            <v>207</v>
          </cell>
          <cell r="AB395">
            <v>207</v>
          </cell>
          <cell r="AC395">
            <v>34</v>
          </cell>
          <cell r="AD395">
            <v>0</v>
          </cell>
          <cell r="AE395">
            <v>241</v>
          </cell>
        </row>
        <row r="396">
          <cell r="B396">
            <v>1612301</v>
          </cell>
          <cell r="C396" t="str">
            <v>E</v>
          </cell>
          <cell r="D396">
            <v>6123</v>
          </cell>
          <cell r="E396" t="e">
            <v>#N/A</v>
          </cell>
          <cell r="F396" t="str">
            <v>PLUMMER EL               E</v>
          </cell>
          <cell r="G396" t="str">
            <v>PLUMMER EL               E</v>
          </cell>
          <cell r="H396">
            <v>127</v>
          </cell>
          <cell r="I396">
            <v>129</v>
          </cell>
          <cell r="J396">
            <v>209</v>
          </cell>
          <cell r="K396">
            <v>162</v>
          </cell>
          <cell r="L396">
            <v>138</v>
          </cell>
          <cell r="M396">
            <v>158</v>
          </cell>
          <cell r="N396">
            <v>0</v>
          </cell>
          <cell r="P396">
            <v>0</v>
          </cell>
          <cell r="W396">
            <v>20</v>
          </cell>
          <cell r="Z396">
            <v>20</v>
          </cell>
          <cell r="AA396">
            <v>923</v>
          </cell>
          <cell r="AB396">
            <v>943</v>
          </cell>
          <cell r="AC396">
            <v>64</v>
          </cell>
          <cell r="AD396">
            <v>0</v>
          </cell>
          <cell r="AE396">
            <v>1007</v>
          </cell>
        </row>
        <row r="397">
          <cell r="B397">
            <v>1613701</v>
          </cell>
          <cell r="C397" t="str">
            <v>E</v>
          </cell>
          <cell r="D397">
            <v>6137</v>
          </cell>
          <cell r="E397">
            <v>6137</v>
          </cell>
          <cell r="F397" t="str">
            <v>POINT FERMIN EL          E</v>
          </cell>
          <cell r="G397" t="str">
            <v>POINT FERMIN EL          E</v>
          </cell>
          <cell r="H397">
            <v>62</v>
          </cell>
          <cell r="I397">
            <v>51</v>
          </cell>
          <cell r="J397">
            <v>49</v>
          </cell>
          <cell r="K397">
            <v>49</v>
          </cell>
          <cell r="L397">
            <v>57</v>
          </cell>
          <cell r="M397">
            <v>50</v>
          </cell>
          <cell r="N397">
            <v>0</v>
          </cell>
          <cell r="P397">
            <v>0</v>
          </cell>
          <cell r="W397">
            <v>0</v>
          </cell>
          <cell r="Z397">
            <v>0</v>
          </cell>
          <cell r="AA397">
            <v>318</v>
          </cell>
          <cell r="AB397">
            <v>318</v>
          </cell>
          <cell r="AC397">
            <v>0</v>
          </cell>
          <cell r="AD397">
            <v>0</v>
          </cell>
          <cell r="AE397">
            <v>318</v>
          </cell>
        </row>
        <row r="398">
          <cell r="B398">
            <v>1614001</v>
          </cell>
          <cell r="C398" t="str">
            <v>E</v>
          </cell>
          <cell r="D398">
            <v>6140</v>
          </cell>
          <cell r="E398" t="e">
            <v>#N/A</v>
          </cell>
          <cell r="F398" t="str">
            <v>POMELO EL                E</v>
          </cell>
          <cell r="G398" t="str">
            <v>POMELO EL                E</v>
          </cell>
          <cell r="H398">
            <v>112</v>
          </cell>
          <cell r="I398">
            <v>105</v>
          </cell>
          <cell r="J398">
            <v>96</v>
          </cell>
          <cell r="K398">
            <v>130</v>
          </cell>
          <cell r="L398">
            <v>112</v>
          </cell>
          <cell r="M398">
            <v>94</v>
          </cell>
          <cell r="N398">
            <v>0</v>
          </cell>
          <cell r="P398">
            <v>0</v>
          </cell>
          <cell r="W398">
            <v>12</v>
          </cell>
          <cell r="Z398">
            <v>12</v>
          </cell>
          <cell r="AA398">
            <v>649</v>
          </cell>
          <cell r="AB398">
            <v>661</v>
          </cell>
          <cell r="AC398">
            <v>0</v>
          </cell>
          <cell r="AD398">
            <v>0</v>
          </cell>
          <cell r="AE398">
            <v>661</v>
          </cell>
        </row>
        <row r="399">
          <cell r="B399">
            <v>1614801</v>
          </cell>
          <cell r="C399" t="str">
            <v>E</v>
          </cell>
          <cell r="D399">
            <v>6148</v>
          </cell>
          <cell r="E399" t="e">
            <v>#N/A</v>
          </cell>
          <cell r="F399" t="str">
            <v>PRESIDENT EL             E</v>
          </cell>
          <cell r="G399" t="str">
            <v>PRESIDENT EL             E</v>
          </cell>
          <cell r="H399">
            <v>71</v>
          </cell>
          <cell r="I399">
            <v>77</v>
          </cell>
          <cell r="J399">
            <v>72</v>
          </cell>
          <cell r="K399">
            <v>72</v>
          </cell>
          <cell r="L399">
            <v>77</v>
          </cell>
          <cell r="M399">
            <v>72</v>
          </cell>
          <cell r="N399">
            <v>0</v>
          </cell>
          <cell r="P399">
            <v>0</v>
          </cell>
          <cell r="W399">
            <v>29</v>
          </cell>
          <cell r="Z399">
            <v>29</v>
          </cell>
          <cell r="AA399">
            <v>441</v>
          </cell>
          <cell r="AB399">
            <v>470</v>
          </cell>
          <cell r="AC399">
            <v>0</v>
          </cell>
          <cell r="AD399">
            <v>29</v>
          </cell>
          <cell r="AE399">
            <v>499</v>
          </cell>
        </row>
        <row r="400">
          <cell r="B400">
            <v>1615801</v>
          </cell>
          <cell r="C400" t="str">
            <v>E</v>
          </cell>
          <cell r="D400">
            <v>6158</v>
          </cell>
          <cell r="E400" t="e">
            <v>#N/A</v>
          </cell>
          <cell r="F400" t="str">
            <v>PURCHE EL                E</v>
          </cell>
          <cell r="G400" t="str">
            <v>PURCHE EL                E</v>
          </cell>
          <cell r="H400">
            <v>63</v>
          </cell>
          <cell r="I400">
            <v>66</v>
          </cell>
          <cell r="J400">
            <v>59</v>
          </cell>
          <cell r="K400">
            <v>80</v>
          </cell>
          <cell r="L400">
            <v>71</v>
          </cell>
          <cell r="M400">
            <v>65</v>
          </cell>
          <cell r="N400">
            <v>0</v>
          </cell>
          <cell r="P400">
            <v>0</v>
          </cell>
          <cell r="W400">
            <v>34</v>
          </cell>
          <cell r="Z400">
            <v>34</v>
          </cell>
          <cell r="AA400">
            <v>404</v>
          </cell>
          <cell r="AB400">
            <v>438</v>
          </cell>
          <cell r="AC400">
            <v>30</v>
          </cell>
          <cell r="AD400">
            <v>0</v>
          </cell>
          <cell r="AE400">
            <v>468</v>
          </cell>
        </row>
        <row r="401">
          <cell r="B401">
            <v>1615802</v>
          </cell>
          <cell r="C401" t="str">
            <v>E</v>
          </cell>
          <cell r="D401">
            <v>6158</v>
          </cell>
          <cell r="E401" t="e">
            <v>#N/A</v>
          </cell>
          <cell r="F401" t="str">
            <v>PURCHE SCI/TECH MAG      E</v>
          </cell>
          <cell r="G401" t="str">
            <v>PURCHE EL                E</v>
          </cell>
          <cell r="H401">
            <v>0</v>
          </cell>
          <cell r="I401">
            <v>20</v>
          </cell>
          <cell r="J401">
            <v>20</v>
          </cell>
          <cell r="K401">
            <v>20</v>
          </cell>
          <cell r="L401">
            <v>28</v>
          </cell>
          <cell r="M401">
            <v>28</v>
          </cell>
          <cell r="N401">
            <v>0</v>
          </cell>
          <cell r="P401">
            <v>0</v>
          </cell>
          <cell r="W401">
            <v>0</v>
          </cell>
          <cell r="Z401">
            <v>0</v>
          </cell>
          <cell r="AA401">
            <v>116</v>
          </cell>
          <cell r="AB401">
            <v>116</v>
          </cell>
          <cell r="AC401">
            <v>0</v>
          </cell>
          <cell r="AD401">
            <v>0</v>
          </cell>
          <cell r="AE401">
            <v>116</v>
          </cell>
        </row>
        <row r="402">
          <cell r="B402">
            <v>1616401</v>
          </cell>
          <cell r="C402" t="str">
            <v>E</v>
          </cell>
          <cell r="D402">
            <v>6164</v>
          </cell>
          <cell r="E402" t="e">
            <v>#N/A</v>
          </cell>
          <cell r="F402" t="str">
            <v>QUEEN ANNE EL            E</v>
          </cell>
          <cell r="G402" t="str">
            <v>QUEEN ANNE EL            E</v>
          </cell>
          <cell r="H402">
            <v>80</v>
          </cell>
          <cell r="I402">
            <v>72</v>
          </cell>
          <cell r="J402">
            <v>65</v>
          </cell>
          <cell r="K402">
            <v>74</v>
          </cell>
          <cell r="L402">
            <v>63</v>
          </cell>
          <cell r="M402">
            <v>63</v>
          </cell>
          <cell r="N402">
            <v>0</v>
          </cell>
          <cell r="P402">
            <v>0</v>
          </cell>
          <cell r="W402">
            <v>16</v>
          </cell>
          <cell r="Z402">
            <v>16</v>
          </cell>
          <cell r="AA402">
            <v>417</v>
          </cell>
          <cell r="AB402">
            <v>433</v>
          </cell>
          <cell r="AC402">
            <v>25</v>
          </cell>
          <cell r="AD402">
            <v>0</v>
          </cell>
          <cell r="AE402">
            <v>458</v>
          </cell>
        </row>
        <row r="403">
          <cell r="B403">
            <v>1617801</v>
          </cell>
          <cell r="C403" t="str">
            <v>E</v>
          </cell>
          <cell r="D403">
            <v>6178</v>
          </cell>
          <cell r="E403" t="e">
            <v>#N/A</v>
          </cell>
          <cell r="F403" t="str">
            <v>RAMONA EL                E</v>
          </cell>
          <cell r="G403" t="str">
            <v>RAMONA EL                E</v>
          </cell>
          <cell r="H403">
            <v>100</v>
          </cell>
          <cell r="I403">
            <v>123</v>
          </cell>
          <cell r="J403">
            <v>95</v>
          </cell>
          <cell r="K403">
            <v>102</v>
          </cell>
          <cell r="L403">
            <v>111</v>
          </cell>
          <cell r="M403">
            <v>91</v>
          </cell>
          <cell r="N403">
            <v>0</v>
          </cell>
          <cell r="P403">
            <v>0</v>
          </cell>
          <cell r="W403">
            <v>36</v>
          </cell>
          <cell r="Z403">
            <v>36</v>
          </cell>
          <cell r="AA403">
            <v>622</v>
          </cell>
          <cell r="AB403">
            <v>658</v>
          </cell>
          <cell r="AC403">
            <v>30</v>
          </cell>
          <cell r="AD403">
            <v>0</v>
          </cell>
          <cell r="AE403">
            <v>688</v>
          </cell>
        </row>
        <row r="404">
          <cell r="B404">
            <v>1617901</v>
          </cell>
          <cell r="C404" t="str">
            <v>E</v>
          </cell>
          <cell r="D404">
            <v>6179</v>
          </cell>
          <cell r="E404" t="e">
            <v>#N/A</v>
          </cell>
          <cell r="F404" t="str">
            <v>KINGSLEY EL              E</v>
          </cell>
          <cell r="G404" t="str">
            <v>KINGSLEY EL              E</v>
          </cell>
          <cell r="H404">
            <v>97</v>
          </cell>
          <cell r="I404">
            <v>89</v>
          </cell>
          <cell r="J404">
            <v>95</v>
          </cell>
          <cell r="K404">
            <v>87</v>
          </cell>
          <cell r="L404">
            <v>83</v>
          </cell>
          <cell r="M404">
            <v>65</v>
          </cell>
          <cell r="N404">
            <v>0</v>
          </cell>
          <cell r="P404">
            <v>0</v>
          </cell>
          <cell r="W404">
            <v>18</v>
          </cell>
          <cell r="Z404">
            <v>18</v>
          </cell>
          <cell r="AA404">
            <v>516</v>
          </cell>
          <cell r="AB404">
            <v>534</v>
          </cell>
          <cell r="AC404">
            <v>0</v>
          </cell>
          <cell r="AD404">
            <v>0</v>
          </cell>
          <cell r="AE404">
            <v>534</v>
          </cell>
        </row>
        <row r="405">
          <cell r="B405">
            <v>1619201</v>
          </cell>
          <cell r="C405" t="str">
            <v>E</v>
          </cell>
          <cell r="D405">
            <v>6192</v>
          </cell>
          <cell r="E405" t="e">
            <v>#N/A</v>
          </cell>
          <cell r="F405" t="str">
            <v>RANCHITO EL              E</v>
          </cell>
          <cell r="G405" t="str">
            <v>RANCHITO EL              E</v>
          </cell>
          <cell r="H405">
            <v>104</v>
          </cell>
          <cell r="I405">
            <v>98</v>
          </cell>
          <cell r="J405">
            <v>85</v>
          </cell>
          <cell r="K405">
            <v>78</v>
          </cell>
          <cell r="L405">
            <v>86</v>
          </cell>
          <cell r="M405">
            <v>81</v>
          </cell>
          <cell r="N405">
            <v>0</v>
          </cell>
          <cell r="P405">
            <v>0</v>
          </cell>
          <cell r="W405">
            <v>17</v>
          </cell>
          <cell r="Z405">
            <v>17</v>
          </cell>
          <cell r="AA405">
            <v>532</v>
          </cell>
          <cell r="AB405">
            <v>549</v>
          </cell>
          <cell r="AC405">
            <v>61</v>
          </cell>
          <cell r="AD405">
            <v>0</v>
          </cell>
          <cell r="AE405">
            <v>610</v>
          </cell>
        </row>
        <row r="406">
          <cell r="B406">
            <v>1621901</v>
          </cell>
          <cell r="C406" t="str">
            <v>E</v>
          </cell>
          <cell r="D406">
            <v>6219</v>
          </cell>
          <cell r="E406" t="e">
            <v>#N/A</v>
          </cell>
          <cell r="F406" t="str">
            <v>RAYMOND EL               E</v>
          </cell>
          <cell r="G406" t="str">
            <v>RAYMOND EL               E</v>
          </cell>
          <cell r="H406">
            <v>94</v>
          </cell>
          <cell r="I406">
            <v>95</v>
          </cell>
          <cell r="J406">
            <v>98</v>
          </cell>
          <cell r="K406">
            <v>106</v>
          </cell>
          <cell r="L406">
            <v>98</v>
          </cell>
          <cell r="M406">
            <v>91</v>
          </cell>
          <cell r="N406">
            <v>0</v>
          </cell>
          <cell r="P406">
            <v>0</v>
          </cell>
          <cell r="W406">
            <v>21</v>
          </cell>
          <cell r="Z406">
            <v>21</v>
          </cell>
          <cell r="AA406">
            <v>582</v>
          </cell>
          <cell r="AB406">
            <v>603</v>
          </cell>
          <cell r="AC406">
            <v>42</v>
          </cell>
          <cell r="AD406">
            <v>0</v>
          </cell>
          <cell r="AE406">
            <v>645</v>
          </cell>
        </row>
        <row r="407">
          <cell r="B407">
            <v>1623301</v>
          </cell>
          <cell r="C407" t="str">
            <v>E</v>
          </cell>
          <cell r="D407">
            <v>6233</v>
          </cell>
          <cell r="E407" t="e">
            <v>#N/A</v>
          </cell>
          <cell r="F407" t="str">
            <v>RESEDA EL                E</v>
          </cell>
          <cell r="G407" t="str">
            <v>RESEDA EL                E</v>
          </cell>
          <cell r="H407">
            <v>79</v>
          </cell>
          <cell r="I407">
            <v>76</v>
          </cell>
          <cell r="J407">
            <v>77</v>
          </cell>
          <cell r="K407">
            <v>75</v>
          </cell>
          <cell r="L407">
            <v>93</v>
          </cell>
          <cell r="M407">
            <v>81</v>
          </cell>
          <cell r="N407">
            <v>0</v>
          </cell>
          <cell r="P407">
            <v>0</v>
          </cell>
          <cell r="W407">
            <v>5</v>
          </cell>
          <cell r="Z407">
            <v>5</v>
          </cell>
          <cell r="AA407">
            <v>481</v>
          </cell>
          <cell r="AB407">
            <v>486</v>
          </cell>
          <cell r="AC407">
            <v>30</v>
          </cell>
          <cell r="AD407">
            <v>0</v>
          </cell>
          <cell r="AE407">
            <v>516</v>
          </cell>
        </row>
        <row r="408">
          <cell r="B408">
            <v>1626001</v>
          </cell>
          <cell r="C408" t="str">
            <v>E</v>
          </cell>
          <cell r="D408">
            <v>6260</v>
          </cell>
          <cell r="E408" t="e">
            <v>#N/A</v>
          </cell>
          <cell r="F408" t="str">
            <v>RICHLAND EL              E</v>
          </cell>
          <cell r="G408" t="str">
            <v>RICHLAND EL              E</v>
          </cell>
          <cell r="H408">
            <v>38</v>
          </cell>
          <cell r="I408">
            <v>26</v>
          </cell>
          <cell r="J408">
            <v>30</v>
          </cell>
          <cell r="K408">
            <v>27</v>
          </cell>
          <cell r="L408">
            <v>47</v>
          </cell>
          <cell r="M408">
            <v>40</v>
          </cell>
          <cell r="N408">
            <v>16</v>
          </cell>
          <cell r="P408">
            <v>16</v>
          </cell>
          <cell r="W408">
            <v>22</v>
          </cell>
          <cell r="Z408">
            <v>22</v>
          </cell>
          <cell r="AA408">
            <v>224</v>
          </cell>
          <cell r="AB408">
            <v>246</v>
          </cell>
          <cell r="AC408">
            <v>20</v>
          </cell>
          <cell r="AD408">
            <v>12</v>
          </cell>
          <cell r="AE408">
            <v>278</v>
          </cell>
        </row>
        <row r="409">
          <cell r="B409">
            <v>1627401</v>
          </cell>
          <cell r="C409" t="str">
            <v>E</v>
          </cell>
          <cell r="D409">
            <v>6274</v>
          </cell>
          <cell r="E409" t="e">
            <v>#N/A</v>
          </cell>
          <cell r="F409" t="str">
            <v>HAMASAKI EL              E</v>
          </cell>
          <cell r="G409" t="str">
            <v>HAMASAKI EL              E</v>
          </cell>
          <cell r="H409">
            <v>62</v>
          </cell>
          <cell r="I409">
            <v>74</v>
          </cell>
          <cell r="J409">
            <v>56</v>
          </cell>
          <cell r="K409">
            <v>53</v>
          </cell>
          <cell r="L409">
            <v>62</v>
          </cell>
          <cell r="M409">
            <v>71</v>
          </cell>
          <cell r="N409">
            <v>64</v>
          </cell>
          <cell r="P409">
            <v>64</v>
          </cell>
          <cell r="W409">
            <v>67</v>
          </cell>
          <cell r="Z409">
            <v>67</v>
          </cell>
          <cell r="AA409">
            <v>442</v>
          </cell>
          <cell r="AB409">
            <v>509</v>
          </cell>
          <cell r="AC409">
            <v>30</v>
          </cell>
          <cell r="AD409">
            <v>0</v>
          </cell>
          <cell r="AE409">
            <v>539</v>
          </cell>
        </row>
        <row r="410">
          <cell r="B410">
            <v>1628801</v>
          </cell>
          <cell r="C410" t="str">
            <v>E</v>
          </cell>
          <cell r="D410">
            <v>6288</v>
          </cell>
          <cell r="E410" t="e">
            <v>#N/A</v>
          </cell>
          <cell r="F410" t="str">
            <v>RIO VISTA EL             E</v>
          </cell>
          <cell r="G410" t="str">
            <v>RIO VISTA EL             E</v>
          </cell>
          <cell r="H410">
            <v>60</v>
          </cell>
          <cell r="I410">
            <v>50</v>
          </cell>
          <cell r="J410">
            <v>60</v>
          </cell>
          <cell r="K410">
            <v>59</v>
          </cell>
          <cell r="L410">
            <v>54</v>
          </cell>
          <cell r="M410">
            <v>48</v>
          </cell>
          <cell r="N410">
            <v>0</v>
          </cell>
          <cell r="P410">
            <v>0</v>
          </cell>
          <cell r="W410">
            <v>36</v>
          </cell>
          <cell r="Z410">
            <v>36</v>
          </cell>
          <cell r="AA410">
            <v>331</v>
          </cell>
          <cell r="AB410">
            <v>367</v>
          </cell>
          <cell r="AC410">
            <v>30</v>
          </cell>
          <cell r="AD410">
            <v>4</v>
          </cell>
          <cell r="AE410">
            <v>401</v>
          </cell>
        </row>
        <row r="411">
          <cell r="B411">
            <v>1630101</v>
          </cell>
          <cell r="C411" t="str">
            <v>E</v>
          </cell>
          <cell r="D411">
            <v>6301</v>
          </cell>
          <cell r="E411" t="e">
            <v>#N/A</v>
          </cell>
          <cell r="F411" t="str">
            <v>RITTER EL                E</v>
          </cell>
          <cell r="G411" t="str">
            <v>RITTER EL                E</v>
          </cell>
          <cell r="H411">
            <v>65</v>
          </cell>
          <cell r="I411">
            <v>66</v>
          </cell>
          <cell r="J411">
            <v>60</v>
          </cell>
          <cell r="K411">
            <v>68</v>
          </cell>
          <cell r="L411">
            <v>68</v>
          </cell>
          <cell r="M411">
            <v>60</v>
          </cell>
          <cell r="N411">
            <v>0</v>
          </cell>
          <cell r="P411">
            <v>0</v>
          </cell>
          <cell r="W411">
            <v>0</v>
          </cell>
          <cell r="Z411">
            <v>0</v>
          </cell>
          <cell r="AA411">
            <v>387</v>
          </cell>
          <cell r="AB411">
            <v>387</v>
          </cell>
          <cell r="AC411">
            <v>31</v>
          </cell>
          <cell r="AD411">
            <v>0</v>
          </cell>
          <cell r="AE411">
            <v>418</v>
          </cell>
        </row>
        <row r="412">
          <cell r="B412">
            <v>1631501</v>
          </cell>
          <cell r="C412" t="str">
            <v>E</v>
          </cell>
          <cell r="D412">
            <v>6315</v>
          </cell>
          <cell r="E412" t="e">
            <v>#N/A</v>
          </cell>
          <cell r="F412" t="str">
            <v>RIVERSIDE EL             E</v>
          </cell>
          <cell r="G412" t="str">
            <v>RIVERSIDE EL             E</v>
          </cell>
          <cell r="H412">
            <v>85</v>
          </cell>
          <cell r="I412">
            <v>84</v>
          </cell>
          <cell r="J412">
            <v>93</v>
          </cell>
          <cell r="K412">
            <v>110</v>
          </cell>
          <cell r="L412">
            <v>88</v>
          </cell>
          <cell r="M412">
            <v>79</v>
          </cell>
          <cell r="N412">
            <v>0</v>
          </cell>
          <cell r="P412">
            <v>0</v>
          </cell>
          <cell r="W412">
            <v>42</v>
          </cell>
          <cell r="Z412">
            <v>42</v>
          </cell>
          <cell r="AA412">
            <v>539</v>
          </cell>
          <cell r="AB412">
            <v>581</v>
          </cell>
          <cell r="AC412">
            <v>0</v>
          </cell>
          <cell r="AD412">
            <v>19</v>
          </cell>
          <cell r="AE412">
            <v>600</v>
          </cell>
        </row>
        <row r="413">
          <cell r="B413">
            <v>1632901</v>
          </cell>
          <cell r="C413" t="str">
            <v>E</v>
          </cell>
          <cell r="D413">
            <v>6329</v>
          </cell>
          <cell r="E413" t="e">
            <v>#N/A</v>
          </cell>
          <cell r="F413" t="str">
            <v>ROCKDALE EL              E</v>
          </cell>
          <cell r="G413" t="str">
            <v>ROCKDALE EL              E</v>
          </cell>
          <cell r="H413">
            <v>30</v>
          </cell>
          <cell r="I413">
            <v>41</v>
          </cell>
          <cell r="J413">
            <v>32</v>
          </cell>
          <cell r="K413">
            <v>48</v>
          </cell>
          <cell r="L413">
            <v>38</v>
          </cell>
          <cell r="M413">
            <v>45</v>
          </cell>
          <cell r="N413">
            <v>44</v>
          </cell>
          <cell r="P413">
            <v>44</v>
          </cell>
          <cell r="W413">
            <v>6</v>
          </cell>
          <cell r="Z413">
            <v>6</v>
          </cell>
          <cell r="AA413">
            <v>278</v>
          </cell>
          <cell r="AB413">
            <v>284</v>
          </cell>
          <cell r="AC413">
            <v>0</v>
          </cell>
          <cell r="AD413">
            <v>0</v>
          </cell>
          <cell r="AE413">
            <v>284</v>
          </cell>
        </row>
        <row r="414">
          <cell r="B414">
            <v>1634201</v>
          </cell>
          <cell r="C414" t="str">
            <v>E</v>
          </cell>
          <cell r="D414">
            <v>6342</v>
          </cell>
          <cell r="E414" t="e">
            <v>#N/A</v>
          </cell>
          <cell r="F414" t="str">
            <v>COEUR D ALENE EL         E</v>
          </cell>
          <cell r="G414" t="str">
            <v>COEUR D ALENE EL         E</v>
          </cell>
          <cell r="H414">
            <v>95</v>
          </cell>
          <cell r="I414">
            <v>84</v>
          </cell>
          <cell r="J414">
            <v>86</v>
          </cell>
          <cell r="K414">
            <v>75</v>
          </cell>
          <cell r="L414">
            <v>68</v>
          </cell>
          <cell r="M414">
            <v>67</v>
          </cell>
          <cell r="N414">
            <v>0</v>
          </cell>
          <cell r="P414">
            <v>0</v>
          </cell>
          <cell r="W414">
            <v>5</v>
          </cell>
          <cell r="Z414">
            <v>5</v>
          </cell>
          <cell r="AA414">
            <v>475</v>
          </cell>
          <cell r="AB414">
            <v>480</v>
          </cell>
          <cell r="AC414">
            <v>30</v>
          </cell>
          <cell r="AD414">
            <v>0</v>
          </cell>
          <cell r="AE414">
            <v>510</v>
          </cell>
        </row>
        <row r="415">
          <cell r="B415">
            <v>1635601</v>
          </cell>
          <cell r="C415" t="str">
            <v>E</v>
          </cell>
          <cell r="D415">
            <v>6356</v>
          </cell>
          <cell r="E415" t="e">
            <v>#N/A</v>
          </cell>
          <cell r="F415" t="str">
            <v>ROSCOE EL                E</v>
          </cell>
          <cell r="G415" t="str">
            <v>ROSCOE EL                E</v>
          </cell>
          <cell r="H415">
            <v>146</v>
          </cell>
          <cell r="I415">
            <v>149</v>
          </cell>
          <cell r="J415">
            <v>131</v>
          </cell>
          <cell r="K415">
            <v>133</v>
          </cell>
          <cell r="L415">
            <v>113</v>
          </cell>
          <cell r="M415">
            <v>137</v>
          </cell>
          <cell r="N415">
            <v>0</v>
          </cell>
          <cell r="P415">
            <v>0</v>
          </cell>
          <cell r="W415">
            <v>23</v>
          </cell>
          <cell r="Z415">
            <v>23</v>
          </cell>
          <cell r="AA415">
            <v>809</v>
          </cell>
          <cell r="AB415">
            <v>832</v>
          </cell>
          <cell r="AC415">
            <v>61</v>
          </cell>
          <cell r="AD415">
            <v>0</v>
          </cell>
          <cell r="AE415">
            <v>893</v>
          </cell>
        </row>
        <row r="416">
          <cell r="B416">
            <v>1636301</v>
          </cell>
          <cell r="C416" t="str">
            <v>E</v>
          </cell>
          <cell r="D416">
            <v>6363</v>
          </cell>
          <cell r="E416" t="e">
            <v>#N/A</v>
          </cell>
          <cell r="F416" t="str">
            <v>ROSCOMARE EL             E</v>
          </cell>
          <cell r="G416" t="str">
            <v>ROSCOMARE EL             E</v>
          </cell>
          <cell r="H416">
            <v>96</v>
          </cell>
          <cell r="I416">
            <v>72</v>
          </cell>
          <cell r="J416">
            <v>73</v>
          </cell>
          <cell r="K416">
            <v>79</v>
          </cell>
          <cell r="L416">
            <v>69</v>
          </cell>
          <cell r="M416">
            <v>67</v>
          </cell>
          <cell r="N416">
            <v>0</v>
          </cell>
          <cell r="P416">
            <v>0</v>
          </cell>
          <cell r="W416">
            <v>0</v>
          </cell>
          <cell r="Z416">
            <v>0</v>
          </cell>
          <cell r="AA416">
            <v>456</v>
          </cell>
          <cell r="AB416">
            <v>456</v>
          </cell>
          <cell r="AC416">
            <v>0</v>
          </cell>
          <cell r="AD416">
            <v>0</v>
          </cell>
          <cell r="AE416">
            <v>456</v>
          </cell>
        </row>
        <row r="417">
          <cell r="B417">
            <v>1637001</v>
          </cell>
          <cell r="C417" t="str">
            <v>E</v>
          </cell>
          <cell r="D417">
            <v>6370</v>
          </cell>
          <cell r="E417" t="e">
            <v>#N/A</v>
          </cell>
          <cell r="F417" t="str">
            <v>ROSEMONT EL              E</v>
          </cell>
          <cell r="G417" t="str">
            <v>ROSEMONT EL              E</v>
          </cell>
          <cell r="H417">
            <v>0</v>
          </cell>
          <cell r="I417">
            <v>109</v>
          </cell>
          <cell r="J417">
            <v>155</v>
          </cell>
          <cell r="K417">
            <v>152</v>
          </cell>
          <cell r="L417">
            <v>186</v>
          </cell>
          <cell r="M417">
            <v>163</v>
          </cell>
          <cell r="N417">
            <v>0</v>
          </cell>
          <cell r="P417">
            <v>0</v>
          </cell>
          <cell r="W417">
            <v>22</v>
          </cell>
          <cell r="Z417">
            <v>22</v>
          </cell>
          <cell r="AA417">
            <v>765</v>
          </cell>
          <cell r="AB417">
            <v>787</v>
          </cell>
          <cell r="AC417">
            <v>0</v>
          </cell>
          <cell r="AD417">
            <v>0</v>
          </cell>
          <cell r="AE417">
            <v>787</v>
          </cell>
        </row>
        <row r="418">
          <cell r="B418">
            <v>1638401</v>
          </cell>
          <cell r="C418" t="str">
            <v>E</v>
          </cell>
          <cell r="D418">
            <v>6384</v>
          </cell>
          <cell r="E418" t="e">
            <v>#N/A</v>
          </cell>
          <cell r="F418" t="str">
            <v>ROSEWOOD EL              E</v>
          </cell>
          <cell r="G418" t="str">
            <v>ROSEWOOD EL              E</v>
          </cell>
          <cell r="H418">
            <v>58</v>
          </cell>
          <cell r="I418">
            <v>65</v>
          </cell>
          <cell r="J418">
            <v>60</v>
          </cell>
          <cell r="K418">
            <v>46</v>
          </cell>
          <cell r="L418">
            <v>58</v>
          </cell>
          <cell r="M418">
            <v>59</v>
          </cell>
          <cell r="N418">
            <v>0</v>
          </cell>
          <cell r="P418">
            <v>0</v>
          </cell>
          <cell r="W418">
            <v>10</v>
          </cell>
          <cell r="Z418">
            <v>10</v>
          </cell>
          <cell r="AA418">
            <v>346</v>
          </cell>
          <cell r="AB418">
            <v>356</v>
          </cell>
          <cell r="AC418">
            <v>0</v>
          </cell>
          <cell r="AD418">
            <v>0</v>
          </cell>
          <cell r="AE418">
            <v>356</v>
          </cell>
        </row>
        <row r="419">
          <cell r="B419">
            <v>1642501</v>
          </cell>
          <cell r="C419" t="str">
            <v>E</v>
          </cell>
          <cell r="D419">
            <v>6425</v>
          </cell>
          <cell r="E419" t="e">
            <v>#N/A</v>
          </cell>
          <cell r="F419" t="str">
            <v>ROWAN EL                 E</v>
          </cell>
          <cell r="G419" t="str">
            <v>ROWAN EL                 E</v>
          </cell>
          <cell r="H419">
            <v>123</v>
          </cell>
          <cell r="I419">
            <v>158</v>
          </cell>
          <cell r="J419">
            <v>138</v>
          </cell>
          <cell r="K419">
            <v>162</v>
          </cell>
          <cell r="L419">
            <v>211</v>
          </cell>
          <cell r="M419">
            <v>163</v>
          </cell>
          <cell r="N419">
            <v>0</v>
          </cell>
          <cell r="P419">
            <v>0</v>
          </cell>
          <cell r="W419">
            <v>50</v>
          </cell>
          <cell r="Z419">
            <v>50</v>
          </cell>
          <cell r="AA419">
            <v>955</v>
          </cell>
          <cell r="AB419">
            <v>1005</v>
          </cell>
          <cell r="AC419">
            <v>54</v>
          </cell>
          <cell r="AD419">
            <v>0</v>
          </cell>
          <cell r="AE419">
            <v>1059</v>
          </cell>
        </row>
        <row r="420">
          <cell r="B420">
            <v>1642601</v>
          </cell>
          <cell r="C420" t="str">
            <v>E</v>
          </cell>
          <cell r="D420">
            <v>6426</v>
          </cell>
          <cell r="E420" t="e">
            <v>#N/A</v>
          </cell>
          <cell r="F420" t="str">
            <v>AMANECER PC              E</v>
          </cell>
          <cell r="G420" t="str">
            <v>AMANECER PC              E</v>
          </cell>
          <cell r="H420">
            <v>77</v>
          </cell>
          <cell r="I420">
            <v>78</v>
          </cell>
          <cell r="J420">
            <v>54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P420">
            <v>0</v>
          </cell>
          <cell r="W420">
            <v>0</v>
          </cell>
          <cell r="Z420">
            <v>0</v>
          </cell>
          <cell r="AA420">
            <v>209</v>
          </cell>
          <cell r="AB420">
            <v>209</v>
          </cell>
          <cell r="AC420">
            <v>30</v>
          </cell>
          <cell r="AD420">
            <v>11</v>
          </cell>
          <cell r="AE420">
            <v>250</v>
          </cell>
        </row>
        <row r="421">
          <cell r="B421">
            <v>1643801</v>
          </cell>
          <cell r="C421" t="str">
            <v>E</v>
          </cell>
          <cell r="D421">
            <v>6438</v>
          </cell>
          <cell r="E421" t="e">
            <v>#N/A</v>
          </cell>
          <cell r="F421" t="str">
            <v>RUSSELL EL               E</v>
          </cell>
          <cell r="G421" t="str">
            <v>RUSSELL EL               E</v>
          </cell>
          <cell r="H421">
            <v>181</v>
          </cell>
          <cell r="I421">
            <v>206</v>
          </cell>
          <cell r="J421">
            <v>176</v>
          </cell>
          <cell r="K421">
            <v>159</v>
          </cell>
          <cell r="L421">
            <v>148</v>
          </cell>
          <cell r="M421">
            <v>159</v>
          </cell>
          <cell r="N421">
            <v>0</v>
          </cell>
          <cell r="P421">
            <v>0</v>
          </cell>
          <cell r="W421">
            <v>31</v>
          </cell>
          <cell r="Z421">
            <v>31</v>
          </cell>
          <cell r="AA421">
            <v>1029</v>
          </cell>
          <cell r="AB421">
            <v>1060</v>
          </cell>
          <cell r="AC421">
            <v>58</v>
          </cell>
          <cell r="AD421">
            <v>0</v>
          </cell>
          <cell r="AE421">
            <v>1118</v>
          </cell>
        </row>
        <row r="422">
          <cell r="B422">
            <v>1643802</v>
          </cell>
          <cell r="C422" t="str">
            <v>E</v>
          </cell>
          <cell r="D422">
            <v>6438</v>
          </cell>
          <cell r="E422" t="e">
            <v>#N/A</v>
          </cell>
          <cell r="F422" t="str">
            <v>RUSSELL GFTD MAG CTR     E</v>
          </cell>
          <cell r="G422" t="str">
            <v>RUSSELL EL               E</v>
          </cell>
          <cell r="H422">
            <v>0</v>
          </cell>
          <cell r="I422">
            <v>0</v>
          </cell>
          <cell r="J422">
            <v>19</v>
          </cell>
          <cell r="K422">
            <v>23</v>
          </cell>
          <cell r="L422">
            <v>29</v>
          </cell>
          <cell r="M422">
            <v>30</v>
          </cell>
          <cell r="N422">
            <v>0</v>
          </cell>
          <cell r="P422">
            <v>0</v>
          </cell>
          <cell r="W422">
            <v>0</v>
          </cell>
          <cell r="Z422">
            <v>0</v>
          </cell>
          <cell r="AA422">
            <v>101</v>
          </cell>
          <cell r="AB422">
            <v>101</v>
          </cell>
          <cell r="AC422">
            <v>0</v>
          </cell>
          <cell r="AD422">
            <v>0</v>
          </cell>
          <cell r="AE422">
            <v>101</v>
          </cell>
        </row>
        <row r="423">
          <cell r="B423">
            <v>1645201</v>
          </cell>
          <cell r="C423" t="str">
            <v>E</v>
          </cell>
          <cell r="D423">
            <v>6452</v>
          </cell>
          <cell r="E423" t="e">
            <v>#N/A</v>
          </cell>
          <cell r="F423" t="str">
            <v>SAN FERNANDO EL          E</v>
          </cell>
          <cell r="G423" t="str">
            <v>SAN FERNANDO EL          E</v>
          </cell>
          <cell r="H423">
            <v>112</v>
          </cell>
          <cell r="I423">
            <v>114</v>
          </cell>
          <cell r="J423">
            <v>102</v>
          </cell>
          <cell r="K423">
            <v>107</v>
          </cell>
          <cell r="L423">
            <v>105</v>
          </cell>
          <cell r="M423">
            <v>135</v>
          </cell>
          <cell r="N423">
            <v>0</v>
          </cell>
          <cell r="P423">
            <v>0</v>
          </cell>
          <cell r="W423">
            <v>9</v>
          </cell>
          <cell r="Z423">
            <v>9</v>
          </cell>
          <cell r="AA423">
            <v>675</v>
          </cell>
          <cell r="AB423">
            <v>684</v>
          </cell>
          <cell r="AC423">
            <v>62</v>
          </cell>
          <cell r="AD423">
            <v>21</v>
          </cell>
          <cell r="AE423">
            <v>767</v>
          </cell>
        </row>
        <row r="424">
          <cell r="B424">
            <v>1646601</v>
          </cell>
          <cell r="C424" t="str">
            <v>E</v>
          </cell>
          <cell r="D424">
            <v>6466</v>
          </cell>
          <cell r="E424" t="e">
            <v>#N/A</v>
          </cell>
          <cell r="F424" t="str">
            <v>SAN GABRIEL EL           E</v>
          </cell>
          <cell r="G424" t="str">
            <v>SAN GABRIEL EL           E</v>
          </cell>
          <cell r="H424">
            <v>121</v>
          </cell>
          <cell r="I424">
            <v>134</v>
          </cell>
          <cell r="J424">
            <v>129</v>
          </cell>
          <cell r="K424">
            <v>122</v>
          </cell>
          <cell r="L424">
            <v>120</v>
          </cell>
          <cell r="M424">
            <v>136</v>
          </cell>
          <cell r="N424">
            <v>0</v>
          </cell>
          <cell r="P424">
            <v>0</v>
          </cell>
          <cell r="W424">
            <v>23</v>
          </cell>
          <cell r="Z424">
            <v>23</v>
          </cell>
          <cell r="AA424">
            <v>762</v>
          </cell>
          <cell r="AB424">
            <v>785</v>
          </cell>
          <cell r="AC424">
            <v>85</v>
          </cell>
          <cell r="AD424">
            <v>12</v>
          </cell>
          <cell r="AE424">
            <v>882</v>
          </cell>
        </row>
        <row r="425">
          <cell r="B425">
            <v>1647901</v>
          </cell>
          <cell r="C425" t="str">
            <v>E</v>
          </cell>
          <cell r="D425">
            <v>6479</v>
          </cell>
          <cell r="E425" t="e">
            <v>#N/A</v>
          </cell>
          <cell r="F425" t="str">
            <v>SAN JOSE EL              E</v>
          </cell>
          <cell r="G425" t="str">
            <v>SAN JOSE EL              E</v>
          </cell>
          <cell r="H425">
            <v>100</v>
          </cell>
          <cell r="I425">
            <v>88</v>
          </cell>
          <cell r="J425">
            <v>111</v>
          </cell>
          <cell r="K425">
            <v>88</v>
          </cell>
          <cell r="L425">
            <v>111</v>
          </cell>
          <cell r="M425">
            <v>96</v>
          </cell>
          <cell r="N425">
            <v>0</v>
          </cell>
          <cell r="P425">
            <v>0</v>
          </cell>
          <cell r="W425">
            <v>0</v>
          </cell>
          <cell r="Z425">
            <v>0</v>
          </cell>
          <cell r="AA425">
            <v>594</v>
          </cell>
          <cell r="AB425">
            <v>594</v>
          </cell>
          <cell r="AC425">
            <v>29</v>
          </cell>
          <cell r="AD425">
            <v>9</v>
          </cell>
          <cell r="AE425">
            <v>632</v>
          </cell>
        </row>
        <row r="426">
          <cell r="B426">
            <v>1647902</v>
          </cell>
          <cell r="C426" t="str">
            <v>E</v>
          </cell>
          <cell r="D426">
            <v>6479</v>
          </cell>
          <cell r="E426" t="e">
            <v>#N/A</v>
          </cell>
          <cell r="F426" t="str">
            <v>SAN JOSE GFTD MAG CTR    E</v>
          </cell>
          <cell r="G426" t="str">
            <v>SAN JOSE EL              E</v>
          </cell>
          <cell r="H426">
            <v>0</v>
          </cell>
          <cell r="I426">
            <v>0</v>
          </cell>
          <cell r="J426">
            <v>5</v>
          </cell>
          <cell r="K426">
            <v>12</v>
          </cell>
          <cell r="L426">
            <v>32</v>
          </cell>
          <cell r="M426">
            <v>27</v>
          </cell>
          <cell r="N426">
            <v>0</v>
          </cell>
          <cell r="P426">
            <v>0</v>
          </cell>
          <cell r="W426">
            <v>0</v>
          </cell>
          <cell r="Z426">
            <v>0</v>
          </cell>
          <cell r="AA426">
            <v>76</v>
          </cell>
          <cell r="AB426">
            <v>76</v>
          </cell>
          <cell r="AC426">
            <v>0</v>
          </cell>
          <cell r="AD426">
            <v>0</v>
          </cell>
          <cell r="AE426">
            <v>76</v>
          </cell>
        </row>
        <row r="427">
          <cell r="B427">
            <v>1649301</v>
          </cell>
          <cell r="C427" t="str">
            <v>E</v>
          </cell>
          <cell r="D427">
            <v>6493</v>
          </cell>
          <cell r="E427" t="e">
            <v>#N/A</v>
          </cell>
          <cell r="F427" t="str">
            <v>SAN PASCUAL EL           E</v>
          </cell>
          <cell r="G427" t="str">
            <v>SAN PASCUAL EL           E</v>
          </cell>
          <cell r="H427">
            <v>47</v>
          </cell>
          <cell r="I427">
            <v>36</v>
          </cell>
          <cell r="J427">
            <v>38</v>
          </cell>
          <cell r="K427">
            <v>42</v>
          </cell>
          <cell r="L427">
            <v>43</v>
          </cell>
          <cell r="M427">
            <v>43</v>
          </cell>
          <cell r="N427">
            <v>35</v>
          </cell>
          <cell r="P427">
            <v>35</v>
          </cell>
          <cell r="W427">
            <v>0</v>
          </cell>
          <cell r="Z427">
            <v>0</v>
          </cell>
          <cell r="AA427">
            <v>284</v>
          </cell>
          <cell r="AB427">
            <v>284</v>
          </cell>
          <cell r="AC427">
            <v>22</v>
          </cell>
          <cell r="AD427">
            <v>8</v>
          </cell>
          <cell r="AE427">
            <v>314</v>
          </cell>
        </row>
        <row r="428">
          <cell r="B428">
            <v>1650701</v>
          </cell>
          <cell r="C428" t="str">
            <v>E</v>
          </cell>
          <cell r="D428">
            <v>6507</v>
          </cell>
          <cell r="E428" t="e">
            <v>#N/A</v>
          </cell>
          <cell r="F428" t="str">
            <v>SAN PEDRO EL YRS         E</v>
          </cell>
          <cell r="G428" t="str">
            <v>SAN PEDRO EL YRS         E</v>
          </cell>
          <cell r="H428">
            <v>98</v>
          </cell>
          <cell r="I428">
            <v>130</v>
          </cell>
          <cell r="J428">
            <v>104</v>
          </cell>
          <cell r="K428">
            <v>107</v>
          </cell>
          <cell r="L428">
            <v>109</v>
          </cell>
          <cell r="M428">
            <v>109</v>
          </cell>
          <cell r="N428">
            <v>0</v>
          </cell>
          <cell r="P428">
            <v>0</v>
          </cell>
          <cell r="W428">
            <v>39</v>
          </cell>
          <cell r="Z428">
            <v>39</v>
          </cell>
          <cell r="AA428">
            <v>657</v>
          </cell>
          <cell r="AB428">
            <v>696</v>
          </cell>
          <cell r="AC428">
            <v>50</v>
          </cell>
          <cell r="AD428">
            <v>6</v>
          </cell>
          <cell r="AE428">
            <v>752</v>
          </cell>
        </row>
        <row r="429">
          <cell r="B429">
            <v>1653401</v>
          </cell>
          <cell r="C429" t="str">
            <v>E</v>
          </cell>
          <cell r="D429">
            <v>6534</v>
          </cell>
          <cell r="E429" t="e">
            <v>#N/A</v>
          </cell>
          <cell r="F429" t="str">
            <v>KING JR EL               E</v>
          </cell>
          <cell r="G429" t="str">
            <v>KING JR EL               E</v>
          </cell>
          <cell r="H429">
            <v>89</v>
          </cell>
          <cell r="I429">
            <v>91</v>
          </cell>
          <cell r="J429">
            <v>93</v>
          </cell>
          <cell r="K429">
            <v>93</v>
          </cell>
          <cell r="L429">
            <v>114</v>
          </cell>
          <cell r="M429">
            <v>129</v>
          </cell>
          <cell r="N429">
            <v>0</v>
          </cell>
          <cell r="P429">
            <v>0</v>
          </cell>
          <cell r="W429">
            <v>25</v>
          </cell>
          <cell r="Z429">
            <v>25</v>
          </cell>
          <cell r="AA429">
            <v>609</v>
          </cell>
          <cell r="AB429">
            <v>634</v>
          </cell>
          <cell r="AC429">
            <v>30</v>
          </cell>
          <cell r="AD429">
            <v>0</v>
          </cell>
          <cell r="AE429">
            <v>664</v>
          </cell>
        </row>
        <row r="430">
          <cell r="B430">
            <v>1654901</v>
          </cell>
          <cell r="C430" t="str">
            <v>E</v>
          </cell>
          <cell r="D430">
            <v>6549</v>
          </cell>
          <cell r="E430" t="e">
            <v>#N/A</v>
          </cell>
          <cell r="F430" t="str">
            <v>HOLLYWOOD PC             E</v>
          </cell>
          <cell r="G430" t="str">
            <v>HOLLYWOOD PC             E</v>
          </cell>
          <cell r="H430">
            <v>71</v>
          </cell>
          <cell r="I430">
            <v>50</v>
          </cell>
          <cell r="J430">
            <v>49</v>
          </cell>
          <cell r="K430">
            <v>56</v>
          </cell>
          <cell r="L430">
            <v>0</v>
          </cell>
          <cell r="M430">
            <v>0</v>
          </cell>
          <cell r="N430">
            <v>0</v>
          </cell>
          <cell r="P430">
            <v>0</v>
          </cell>
          <cell r="W430">
            <v>0</v>
          </cell>
          <cell r="Z430">
            <v>0</v>
          </cell>
          <cell r="AA430">
            <v>226</v>
          </cell>
          <cell r="AB430">
            <v>226</v>
          </cell>
          <cell r="AC430">
            <v>26</v>
          </cell>
          <cell r="AD430">
            <v>7</v>
          </cell>
          <cell r="AE430">
            <v>259</v>
          </cell>
        </row>
        <row r="431">
          <cell r="B431">
            <v>1656501</v>
          </cell>
          <cell r="C431" t="str">
            <v>E</v>
          </cell>
          <cell r="D431">
            <v>6565</v>
          </cell>
          <cell r="E431" t="e">
            <v>#N/A</v>
          </cell>
          <cell r="F431" t="str">
            <v>SATICOY EL               E</v>
          </cell>
          <cell r="G431" t="str">
            <v>SATICOY EL               E</v>
          </cell>
          <cell r="H431">
            <v>116</v>
          </cell>
          <cell r="I431">
            <v>87</v>
          </cell>
          <cell r="J431">
            <v>89</v>
          </cell>
          <cell r="K431">
            <v>101</v>
          </cell>
          <cell r="L431">
            <v>92</v>
          </cell>
          <cell r="M431">
            <v>95</v>
          </cell>
          <cell r="N431">
            <v>0</v>
          </cell>
          <cell r="P431">
            <v>0</v>
          </cell>
          <cell r="W431">
            <v>40</v>
          </cell>
          <cell r="Z431">
            <v>40</v>
          </cell>
          <cell r="AA431">
            <v>580</v>
          </cell>
          <cell r="AB431">
            <v>620</v>
          </cell>
          <cell r="AC431">
            <v>0</v>
          </cell>
          <cell r="AD431">
            <v>4</v>
          </cell>
          <cell r="AE431">
            <v>624</v>
          </cell>
        </row>
        <row r="432">
          <cell r="B432">
            <v>1657501</v>
          </cell>
          <cell r="C432" t="str">
            <v>E</v>
          </cell>
          <cell r="D432">
            <v>6575</v>
          </cell>
          <cell r="E432" t="e">
            <v>#N/A</v>
          </cell>
          <cell r="F432" t="str">
            <v>2ND ST EL                E</v>
          </cell>
          <cell r="G432" t="str">
            <v>2ND ST EL                E</v>
          </cell>
          <cell r="H432">
            <v>67</v>
          </cell>
          <cell r="I432">
            <v>75</v>
          </cell>
          <cell r="J432">
            <v>74</v>
          </cell>
          <cell r="K432">
            <v>88</v>
          </cell>
          <cell r="L432">
            <v>86</v>
          </cell>
          <cell r="M432">
            <v>73</v>
          </cell>
          <cell r="N432">
            <v>54</v>
          </cell>
          <cell r="P432">
            <v>54</v>
          </cell>
          <cell r="W432">
            <v>34</v>
          </cell>
          <cell r="Z432">
            <v>34</v>
          </cell>
          <cell r="AA432">
            <v>517</v>
          </cell>
          <cell r="AB432">
            <v>551</v>
          </cell>
          <cell r="AC432">
            <v>29</v>
          </cell>
          <cell r="AD432">
            <v>0</v>
          </cell>
          <cell r="AE432">
            <v>580</v>
          </cell>
        </row>
        <row r="433">
          <cell r="B433">
            <v>1658901</v>
          </cell>
          <cell r="C433" t="str">
            <v>E</v>
          </cell>
          <cell r="D433">
            <v>6589</v>
          </cell>
          <cell r="E433" t="e">
            <v>#N/A</v>
          </cell>
          <cell r="F433" t="str">
            <v>SELMA EL                 E</v>
          </cell>
          <cell r="G433" t="str">
            <v>SELMA EL                 E</v>
          </cell>
          <cell r="H433">
            <v>25</v>
          </cell>
          <cell r="I433">
            <v>47</v>
          </cell>
          <cell r="J433">
            <v>37</v>
          </cell>
          <cell r="K433">
            <v>46</v>
          </cell>
          <cell r="L433">
            <v>46</v>
          </cell>
          <cell r="M433">
            <v>54</v>
          </cell>
          <cell r="N433">
            <v>38</v>
          </cell>
          <cell r="P433">
            <v>38</v>
          </cell>
          <cell r="W433">
            <v>29</v>
          </cell>
          <cell r="Z433">
            <v>29</v>
          </cell>
          <cell r="AA433">
            <v>293</v>
          </cell>
          <cell r="AB433">
            <v>322</v>
          </cell>
          <cell r="AC433">
            <v>0</v>
          </cell>
          <cell r="AD433">
            <v>1</v>
          </cell>
          <cell r="AE433">
            <v>323</v>
          </cell>
        </row>
        <row r="434">
          <cell r="B434">
            <v>1660601</v>
          </cell>
          <cell r="C434" t="str">
            <v>E</v>
          </cell>
          <cell r="D434">
            <v>6606</v>
          </cell>
          <cell r="E434" t="e">
            <v>#N/A</v>
          </cell>
          <cell r="F434" t="str">
            <v>SERRANIA EL              E</v>
          </cell>
          <cell r="G434" t="str">
            <v>SERRANIA EL              E</v>
          </cell>
          <cell r="H434">
            <v>87</v>
          </cell>
          <cell r="I434">
            <v>100</v>
          </cell>
          <cell r="J434">
            <v>120</v>
          </cell>
          <cell r="K434">
            <v>102</v>
          </cell>
          <cell r="L434">
            <v>115</v>
          </cell>
          <cell r="M434">
            <v>94</v>
          </cell>
          <cell r="N434">
            <v>0</v>
          </cell>
          <cell r="P434">
            <v>0</v>
          </cell>
          <cell r="W434">
            <v>11</v>
          </cell>
          <cell r="Z434">
            <v>11</v>
          </cell>
          <cell r="AA434">
            <v>618</v>
          </cell>
          <cell r="AB434">
            <v>629</v>
          </cell>
          <cell r="AC434">
            <v>0</v>
          </cell>
          <cell r="AD434">
            <v>9</v>
          </cell>
          <cell r="AE434">
            <v>638</v>
          </cell>
        </row>
        <row r="435">
          <cell r="B435">
            <v>1661601</v>
          </cell>
          <cell r="C435" t="str">
            <v>E</v>
          </cell>
          <cell r="D435">
            <v>6616</v>
          </cell>
          <cell r="E435" t="e">
            <v>#N/A</v>
          </cell>
          <cell r="F435" t="str">
            <v>7TH ST EL                E</v>
          </cell>
          <cell r="G435" t="str">
            <v>7TH ST EL                E</v>
          </cell>
          <cell r="H435">
            <v>99</v>
          </cell>
          <cell r="I435">
            <v>86</v>
          </cell>
          <cell r="J435">
            <v>74</v>
          </cell>
          <cell r="K435">
            <v>68</v>
          </cell>
          <cell r="L435">
            <v>72</v>
          </cell>
          <cell r="M435">
            <v>76</v>
          </cell>
          <cell r="N435">
            <v>0</v>
          </cell>
          <cell r="P435">
            <v>0</v>
          </cell>
          <cell r="W435">
            <v>9</v>
          </cell>
          <cell r="Z435">
            <v>9</v>
          </cell>
          <cell r="AA435">
            <v>475</v>
          </cell>
          <cell r="AB435">
            <v>484</v>
          </cell>
          <cell r="AC435">
            <v>30</v>
          </cell>
          <cell r="AD435">
            <v>13</v>
          </cell>
          <cell r="AE435">
            <v>527</v>
          </cell>
        </row>
        <row r="436">
          <cell r="B436">
            <v>1663001</v>
          </cell>
          <cell r="C436" t="str">
            <v>E</v>
          </cell>
          <cell r="D436">
            <v>6630</v>
          </cell>
          <cell r="E436" t="e">
            <v>#N/A</v>
          </cell>
          <cell r="F436" t="str">
            <v>75TH ST EL YRS           E</v>
          </cell>
          <cell r="G436" t="str">
            <v>75TH ST EL YRS           E</v>
          </cell>
          <cell r="H436">
            <v>240</v>
          </cell>
          <cell r="I436">
            <v>241</v>
          </cell>
          <cell r="J436">
            <v>228</v>
          </cell>
          <cell r="K436">
            <v>185</v>
          </cell>
          <cell r="L436">
            <v>220</v>
          </cell>
          <cell r="M436">
            <v>215</v>
          </cell>
          <cell r="N436">
            <v>0</v>
          </cell>
          <cell r="P436">
            <v>0</v>
          </cell>
          <cell r="W436">
            <v>62</v>
          </cell>
          <cell r="Z436">
            <v>62</v>
          </cell>
          <cell r="AA436">
            <v>1329</v>
          </cell>
          <cell r="AB436">
            <v>1391</v>
          </cell>
          <cell r="AC436">
            <v>93</v>
          </cell>
          <cell r="AD436">
            <v>20</v>
          </cell>
          <cell r="AE436">
            <v>1504</v>
          </cell>
        </row>
        <row r="437">
          <cell r="B437">
            <v>1664401</v>
          </cell>
          <cell r="C437" t="str">
            <v>E</v>
          </cell>
          <cell r="D437">
            <v>6644</v>
          </cell>
          <cell r="E437" t="e">
            <v>#N/A</v>
          </cell>
          <cell r="F437" t="str">
            <v>74TH ST EL               E</v>
          </cell>
          <cell r="G437" t="str">
            <v>74TH ST EL               E</v>
          </cell>
          <cell r="H437">
            <v>69</v>
          </cell>
          <cell r="I437">
            <v>75</v>
          </cell>
          <cell r="J437">
            <v>59</v>
          </cell>
          <cell r="K437">
            <v>52</v>
          </cell>
          <cell r="L437">
            <v>43</v>
          </cell>
          <cell r="M437">
            <v>51</v>
          </cell>
          <cell r="N437">
            <v>0</v>
          </cell>
          <cell r="P437">
            <v>0</v>
          </cell>
          <cell r="W437">
            <v>33</v>
          </cell>
          <cell r="Z437">
            <v>33</v>
          </cell>
          <cell r="AA437">
            <v>349</v>
          </cell>
          <cell r="AB437">
            <v>382</v>
          </cell>
          <cell r="AC437">
            <v>30</v>
          </cell>
          <cell r="AD437">
            <v>0</v>
          </cell>
          <cell r="AE437">
            <v>412</v>
          </cell>
        </row>
        <row r="438">
          <cell r="B438">
            <v>1664402</v>
          </cell>
          <cell r="C438" t="str">
            <v>E</v>
          </cell>
          <cell r="D438">
            <v>6644</v>
          </cell>
          <cell r="E438" t="e">
            <v>#N/A</v>
          </cell>
          <cell r="F438" t="str">
            <v>74TH GFTD MAG CTR        E</v>
          </cell>
          <cell r="G438" t="str">
            <v>74TH ST EL               E</v>
          </cell>
          <cell r="H438">
            <v>0</v>
          </cell>
          <cell r="I438">
            <v>33</v>
          </cell>
          <cell r="J438">
            <v>39</v>
          </cell>
          <cell r="K438">
            <v>34</v>
          </cell>
          <cell r="L438">
            <v>47</v>
          </cell>
          <cell r="M438">
            <v>53</v>
          </cell>
          <cell r="N438">
            <v>0</v>
          </cell>
          <cell r="P438">
            <v>0</v>
          </cell>
          <cell r="W438">
            <v>0</v>
          </cell>
          <cell r="Z438">
            <v>0</v>
          </cell>
          <cell r="AA438">
            <v>206</v>
          </cell>
          <cell r="AB438">
            <v>206</v>
          </cell>
          <cell r="AC438">
            <v>0</v>
          </cell>
          <cell r="AD438">
            <v>0</v>
          </cell>
          <cell r="AE438">
            <v>206</v>
          </cell>
        </row>
        <row r="439">
          <cell r="B439">
            <v>1665801</v>
          </cell>
          <cell r="C439" t="str">
            <v>E</v>
          </cell>
          <cell r="D439">
            <v>6658</v>
          </cell>
          <cell r="E439" t="e">
            <v>#N/A</v>
          </cell>
          <cell r="F439" t="str">
            <v>MCKINLEY  EL             E</v>
          </cell>
          <cell r="G439" t="str">
            <v>MCKINLEY  EL             E</v>
          </cell>
          <cell r="H439">
            <v>134</v>
          </cell>
          <cell r="I439">
            <v>128</v>
          </cell>
          <cell r="J439">
            <v>144</v>
          </cell>
          <cell r="K439">
            <v>146</v>
          </cell>
          <cell r="L439">
            <v>154</v>
          </cell>
          <cell r="M439">
            <v>163</v>
          </cell>
          <cell r="N439">
            <v>0</v>
          </cell>
          <cell r="P439">
            <v>0</v>
          </cell>
          <cell r="W439">
            <v>20</v>
          </cell>
          <cell r="Z439">
            <v>20</v>
          </cell>
          <cell r="AA439">
            <v>869</v>
          </cell>
          <cell r="AB439">
            <v>889</v>
          </cell>
          <cell r="AC439">
            <v>30</v>
          </cell>
          <cell r="AD439">
            <v>0</v>
          </cell>
          <cell r="AE439">
            <v>919</v>
          </cell>
        </row>
        <row r="440">
          <cell r="B440">
            <v>1666501</v>
          </cell>
          <cell r="C440" t="str">
            <v>E</v>
          </cell>
          <cell r="D440">
            <v>6665</v>
          </cell>
          <cell r="E440" t="e">
            <v>#N/A</v>
          </cell>
          <cell r="F440" t="str">
            <v>SHARP EL YRS             E</v>
          </cell>
          <cell r="G440" t="str">
            <v>SHARP EL YRS             E</v>
          </cell>
          <cell r="H440">
            <v>156</v>
          </cell>
          <cell r="I440">
            <v>134</v>
          </cell>
          <cell r="J440">
            <v>155</v>
          </cell>
          <cell r="K440">
            <v>132</v>
          </cell>
          <cell r="L440">
            <v>143</v>
          </cell>
          <cell r="M440">
            <v>137</v>
          </cell>
          <cell r="N440">
            <v>0</v>
          </cell>
          <cell r="P440">
            <v>0</v>
          </cell>
          <cell r="W440">
            <v>41</v>
          </cell>
          <cell r="Z440">
            <v>41</v>
          </cell>
          <cell r="AA440">
            <v>857</v>
          </cell>
          <cell r="AB440">
            <v>898</v>
          </cell>
          <cell r="AC440">
            <v>51</v>
          </cell>
          <cell r="AD440">
            <v>34</v>
          </cell>
          <cell r="AE440">
            <v>983</v>
          </cell>
        </row>
        <row r="441">
          <cell r="B441">
            <v>1667101</v>
          </cell>
          <cell r="C441" t="str">
            <v>E</v>
          </cell>
          <cell r="D441">
            <v>6671</v>
          </cell>
          <cell r="E441" t="e">
            <v>#N/A</v>
          </cell>
          <cell r="F441" t="str">
            <v>SHENANDOAH EL            E</v>
          </cell>
          <cell r="G441" t="str">
            <v>SHENANDOAH EL            E</v>
          </cell>
          <cell r="H441">
            <v>88</v>
          </cell>
          <cell r="I441">
            <v>91</v>
          </cell>
          <cell r="J441">
            <v>99</v>
          </cell>
          <cell r="K441">
            <v>115</v>
          </cell>
          <cell r="L441">
            <v>93</v>
          </cell>
          <cell r="M441">
            <v>80</v>
          </cell>
          <cell r="N441">
            <v>0</v>
          </cell>
          <cell r="P441">
            <v>0</v>
          </cell>
          <cell r="W441">
            <v>43</v>
          </cell>
          <cell r="Z441">
            <v>43</v>
          </cell>
          <cell r="AA441">
            <v>566</v>
          </cell>
          <cell r="AB441">
            <v>609</v>
          </cell>
          <cell r="AC441">
            <v>30</v>
          </cell>
          <cell r="AD441">
            <v>9</v>
          </cell>
          <cell r="AE441">
            <v>648</v>
          </cell>
        </row>
        <row r="442">
          <cell r="B442">
            <v>1668501</v>
          </cell>
          <cell r="C442" t="str">
            <v>E</v>
          </cell>
          <cell r="D442">
            <v>6685</v>
          </cell>
          <cell r="E442" t="e">
            <v>#N/A</v>
          </cell>
          <cell r="F442" t="str">
            <v>SHERIDAN EL              E</v>
          </cell>
          <cell r="G442" t="str">
            <v>SHERIDAN EL              E</v>
          </cell>
          <cell r="H442">
            <v>167</v>
          </cell>
          <cell r="I442">
            <v>169</v>
          </cell>
          <cell r="J442">
            <v>152</v>
          </cell>
          <cell r="K442">
            <v>176</v>
          </cell>
          <cell r="L442">
            <v>155</v>
          </cell>
          <cell r="M442">
            <v>154</v>
          </cell>
          <cell r="N442">
            <v>158</v>
          </cell>
          <cell r="P442">
            <v>158</v>
          </cell>
          <cell r="W442">
            <v>45</v>
          </cell>
          <cell r="Z442">
            <v>45</v>
          </cell>
          <cell r="AA442">
            <v>1131</v>
          </cell>
          <cell r="AB442">
            <v>1176</v>
          </cell>
          <cell r="AC442">
            <v>63</v>
          </cell>
          <cell r="AD442">
            <v>15</v>
          </cell>
          <cell r="AE442">
            <v>1254</v>
          </cell>
        </row>
        <row r="443">
          <cell r="B443">
            <v>1669901</v>
          </cell>
          <cell r="C443" t="str">
            <v>E</v>
          </cell>
          <cell r="D443">
            <v>6699</v>
          </cell>
          <cell r="E443" t="e">
            <v>#N/A</v>
          </cell>
          <cell r="F443" t="str">
            <v>SHERMAN OAKS EL          E</v>
          </cell>
          <cell r="G443" t="str">
            <v>SHERMAN OAKS EL          E</v>
          </cell>
          <cell r="H443">
            <v>151</v>
          </cell>
          <cell r="I443">
            <v>158</v>
          </cell>
          <cell r="J443">
            <v>158</v>
          </cell>
          <cell r="K443">
            <v>116</v>
          </cell>
          <cell r="L443">
            <v>117</v>
          </cell>
          <cell r="M443">
            <v>107</v>
          </cell>
          <cell r="N443">
            <v>0</v>
          </cell>
          <cell r="P443">
            <v>0</v>
          </cell>
          <cell r="W443">
            <v>33</v>
          </cell>
          <cell r="Z443">
            <v>33</v>
          </cell>
          <cell r="AA443">
            <v>807</v>
          </cell>
          <cell r="AB443">
            <v>840</v>
          </cell>
          <cell r="AC443">
            <v>0</v>
          </cell>
          <cell r="AD443">
            <v>0</v>
          </cell>
          <cell r="AE443">
            <v>840</v>
          </cell>
        </row>
        <row r="444">
          <cell r="B444">
            <v>1671201</v>
          </cell>
          <cell r="C444" t="str">
            <v>E</v>
          </cell>
          <cell r="D444">
            <v>6712</v>
          </cell>
          <cell r="E444" t="e">
            <v>#N/A</v>
          </cell>
          <cell r="F444" t="str">
            <v>SHIRLEY EL               E</v>
          </cell>
          <cell r="G444" t="str">
            <v>SHIRLEY EL               E</v>
          </cell>
          <cell r="H444">
            <v>103</v>
          </cell>
          <cell r="I444">
            <v>103</v>
          </cell>
          <cell r="J444">
            <v>98</v>
          </cell>
          <cell r="K444">
            <v>90</v>
          </cell>
          <cell r="L444">
            <v>110</v>
          </cell>
          <cell r="M444">
            <v>97</v>
          </cell>
          <cell r="N444">
            <v>0</v>
          </cell>
          <cell r="P444">
            <v>0</v>
          </cell>
          <cell r="W444">
            <v>33</v>
          </cell>
          <cell r="Z444">
            <v>33</v>
          </cell>
          <cell r="AA444">
            <v>601</v>
          </cell>
          <cell r="AB444">
            <v>634</v>
          </cell>
          <cell r="AC444">
            <v>30</v>
          </cell>
          <cell r="AD444">
            <v>10</v>
          </cell>
          <cell r="AE444">
            <v>674</v>
          </cell>
        </row>
        <row r="445">
          <cell r="B445">
            <v>1674001</v>
          </cell>
          <cell r="C445" t="str">
            <v>E</v>
          </cell>
          <cell r="D445">
            <v>6740</v>
          </cell>
          <cell r="E445" t="e">
            <v>#N/A</v>
          </cell>
          <cell r="F445" t="str">
            <v>SHORT EL                 E</v>
          </cell>
          <cell r="G445" t="str">
            <v>SHORT EL                 E</v>
          </cell>
          <cell r="H445">
            <v>53</v>
          </cell>
          <cell r="I445">
            <v>58</v>
          </cell>
          <cell r="J445">
            <v>51</v>
          </cell>
          <cell r="K445">
            <v>51</v>
          </cell>
          <cell r="L445">
            <v>39</v>
          </cell>
          <cell r="M445">
            <v>47</v>
          </cell>
          <cell r="N445">
            <v>51</v>
          </cell>
          <cell r="P445">
            <v>51</v>
          </cell>
          <cell r="W445">
            <v>3</v>
          </cell>
          <cell r="Z445">
            <v>3</v>
          </cell>
          <cell r="AA445">
            <v>350</v>
          </cell>
          <cell r="AB445">
            <v>353</v>
          </cell>
          <cell r="AC445">
            <v>29</v>
          </cell>
          <cell r="AD445">
            <v>3</v>
          </cell>
          <cell r="AE445">
            <v>385</v>
          </cell>
        </row>
        <row r="446">
          <cell r="B446">
            <v>1675301</v>
          </cell>
          <cell r="C446" t="str">
            <v>E</v>
          </cell>
          <cell r="D446">
            <v>6753</v>
          </cell>
          <cell r="E446" t="e">
            <v>#N/A</v>
          </cell>
          <cell r="F446" t="str">
            <v>SIERRA PARK EL YRS       E</v>
          </cell>
          <cell r="G446" t="str">
            <v>SIERRA PARK EL YRS       E</v>
          </cell>
          <cell r="H446">
            <v>101</v>
          </cell>
          <cell r="I446">
            <v>82</v>
          </cell>
          <cell r="J446">
            <v>85</v>
          </cell>
          <cell r="K446">
            <v>82</v>
          </cell>
          <cell r="L446">
            <v>82</v>
          </cell>
          <cell r="M446">
            <v>82</v>
          </cell>
          <cell r="N446">
            <v>72</v>
          </cell>
          <cell r="P446">
            <v>72</v>
          </cell>
          <cell r="W446">
            <v>29</v>
          </cell>
          <cell r="Z446">
            <v>29</v>
          </cell>
          <cell r="AA446">
            <v>586</v>
          </cell>
          <cell r="AB446">
            <v>615</v>
          </cell>
          <cell r="AC446">
            <v>28</v>
          </cell>
          <cell r="AD446">
            <v>0</v>
          </cell>
          <cell r="AE446">
            <v>643</v>
          </cell>
        </row>
        <row r="447">
          <cell r="B447">
            <v>1676701</v>
          </cell>
          <cell r="C447" t="str">
            <v>E</v>
          </cell>
          <cell r="D447">
            <v>6767</v>
          </cell>
          <cell r="E447" t="e">
            <v>#N/A</v>
          </cell>
          <cell r="F447" t="str">
            <v>SIERRA VISTA             E</v>
          </cell>
          <cell r="G447" t="str">
            <v>SIERRA VISTA             E</v>
          </cell>
          <cell r="H447">
            <v>32</v>
          </cell>
          <cell r="I447">
            <v>32</v>
          </cell>
          <cell r="J447">
            <v>39</v>
          </cell>
          <cell r="K447">
            <v>44</v>
          </cell>
          <cell r="L447">
            <v>36</v>
          </cell>
          <cell r="M447">
            <v>32</v>
          </cell>
          <cell r="N447">
            <v>35</v>
          </cell>
          <cell r="P447">
            <v>35</v>
          </cell>
          <cell r="W447">
            <v>0</v>
          </cell>
          <cell r="Z447">
            <v>0</v>
          </cell>
          <cell r="AA447">
            <v>250</v>
          </cell>
          <cell r="AB447">
            <v>250</v>
          </cell>
          <cell r="AC447">
            <v>32</v>
          </cell>
          <cell r="AD447">
            <v>0</v>
          </cell>
          <cell r="AE447">
            <v>282</v>
          </cell>
        </row>
        <row r="448">
          <cell r="B448">
            <v>1678101</v>
          </cell>
          <cell r="C448" t="str">
            <v>E</v>
          </cell>
          <cell r="D448">
            <v>6781</v>
          </cell>
          <cell r="E448" t="e">
            <v>#N/A</v>
          </cell>
          <cell r="F448" t="str">
            <v>6TH AVE EL YRS           E</v>
          </cell>
          <cell r="G448" t="str">
            <v>6TH AVE EL YRS           E</v>
          </cell>
          <cell r="H448">
            <v>134</v>
          </cell>
          <cell r="I448">
            <v>154</v>
          </cell>
          <cell r="J448">
            <v>136</v>
          </cell>
          <cell r="K448">
            <v>132</v>
          </cell>
          <cell r="L448">
            <v>117</v>
          </cell>
          <cell r="M448">
            <v>110</v>
          </cell>
          <cell r="N448">
            <v>0</v>
          </cell>
          <cell r="P448">
            <v>0</v>
          </cell>
          <cell r="W448">
            <v>38</v>
          </cell>
          <cell r="Z448">
            <v>38</v>
          </cell>
          <cell r="AA448">
            <v>783</v>
          </cell>
          <cell r="AB448">
            <v>821</v>
          </cell>
          <cell r="AC448">
            <v>29</v>
          </cell>
          <cell r="AD448">
            <v>17</v>
          </cell>
          <cell r="AE448">
            <v>867</v>
          </cell>
        </row>
        <row r="449">
          <cell r="B449">
            <v>1679501</v>
          </cell>
          <cell r="C449" t="str">
            <v>E</v>
          </cell>
          <cell r="D449">
            <v>6795</v>
          </cell>
          <cell r="E449" t="e">
            <v>#N/A</v>
          </cell>
          <cell r="F449" t="str">
            <v>68TH ST EL YRS           E</v>
          </cell>
          <cell r="G449" t="str">
            <v>68TH ST EL YRS           E</v>
          </cell>
          <cell r="H449">
            <v>173</v>
          </cell>
          <cell r="I449">
            <v>148</v>
          </cell>
          <cell r="J449">
            <v>172</v>
          </cell>
          <cell r="K449">
            <v>158</v>
          </cell>
          <cell r="L449">
            <v>149</v>
          </cell>
          <cell r="M449">
            <v>135</v>
          </cell>
          <cell r="N449">
            <v>0</v>
          </cell>
          <cell r="P449">
            <v>0</v>
          </cell>
          <cell r="W449">
            <v>36</v>
          </cell>
          <cell r="Z449">
            <v>36</v>
          </cell>
          <cell r="AA449">
            <v>935</v>
          </cell>
          <cell r="AB449">
            <v>971</v>
          </cell>
          <cell r="AC449">
            <v>120</v>
          </cell>
          <cell r="AD449">
            <v>0</v>
          </cell>
          <cell r="AE449">
            <v>1091</v>
          </cell>
        </row>
        <row r="450">
          <cell r="B450">
            <v>1680801</v>
          </cell>
          <cell r="C450" t="str">
            <v>E</v>
          </cell>
          <cell r="D450">
            <v>6808</v>
          </cell>
          <cell r="E450" t="e">
            <v>#N/A</v>
          </cell>
          <cell r="F450" t="str">
            <v>61ST ST EL YRS           E</v>
          </cell>
          <cell r="G450" t="str">
            <v>61ST ST EL YRS           E</v>
          </cell>
          <cell r="H450">
            <v>139</v>
          </cell>
          <cell r="I450">
            <v>149</v>
          </cell>
          <cell r="J450">
            <v>122</v>
          </cell>
          <cell r="K450">
            <v>144</v>
          </cell>
          <cell r="L450">
            <v>119</v>
          </cell>
          <cell r="M450">
            <v>123</v>
          </cell>
          <cell r="N450">
            <v>0</v>
          </cell>
          <cell r="P450">
            <v>0</v>
          </cell>
          <cell r="W450">
            <v>35</v>
          </cell>
          <cell r="Z450">
            <v>35</v>
          </cell>
          <cell r="AA450">
            <v>796</v>
          </cell>
          <cell r="AB450">
            <v>831</v>
          </cell>
          <cell r="AC450">
            <v>60</v>
          </cell>
          <cell r="AD450">
            <v>0</v>
          </cell>
          <cell r="AE450">
            <v>891</v>
          </cell>
        </row>
        <row r="451">
          <cell r="B451">
            <v>1682201</v>
          </cell>
          <cell r="C451" t="str">
            <v>E</v>
          </cell>
          <cell r="D451">
            <v>6822</v>
          </cell>
          <cell r="E451" t="e">
            <v>#N/A</v>
          </cell>
          <cell r="F451" t="str">
            <v>66TH ST EL YRS           E</v>
          </cell>
          <cell r="G451" t="str">
            <v>66TH ST EL YRS           E</v>
          </cell>
          <cell r="H451">
            <v>206</v>
          </cell>
          <cell r="I451">
            <v>205</v>
          </cell>
          <cell r="J451">
            <v>210</v>
          </cell>
          <cell r="K451">
            <v>179</v>
          </cell>
          <cell r="L451">
            <v>203</v>
          </cell>
          <cell r="M451">
            <v>189</v>
          </cell>
          <cell r="N451">
            <v>0</v>
          </cell>
          <cell r="P451">
            <v>0</v>
          </cell>
          <cell r="W451">
            <v>24</v>
          </cell>
          <cell r="Z451">
            <v>24</v>
          </cell>
          <cell r="AA451">
            <v>1192</v>
          </cell>
          <cell r="AB451">
            <v>1216</v>
          </cell>
          <cell r="AC451">
            <v>31</v>
          </cell>
          <cell r="AD451">
            <v>8</v>
          </cell>
          <cell r="AE451">
            <v>1255</v>
          </cell>
        </row>
        <row r="452">
          <cell r="B452">
            <v>1683601</v>
          </cell>
          <cell r="C452" t="str">
            <v>E</v>
          </cell>
          <cell r="D452">
            <v>6836</v>
          </cell>
          <cell r="E452" t="e">
            <v>#N/A</v>
          </cell>
          <cell r="F452" t="str">
            <v>SOLANO EL                E</v>
          </cell>
          <cell r="G452" t="str">
            <v>SOLANO EL                E</v>
          </cell>
          <cell r="H452">
            <v>43</v>
          </cell>
          <cell r="I452">
            <v>36</v>
          </cell>
          <cell r="J452">
            <v>34</v>
          </cell>
          <cell r="K452">
            <v>31</v>
          </cell>
          <cell r="L452">
            <v>36</v>
          </cell>
          <cell r="M452">
            <v>23</v>
          </cell>
          <cell r="N452">
            <v>32</v>
          </cell>
          <cell r="P452">
            <v>32</v>
          </cell>
          <cell r="W452">
            <v>0</v>
          </cell>
          <cell r="Z452">
            <v>0</v>
          </cell>
          <cell r="AA452">
            <v>235</v>
          </cell>
          <cell r="AB452">
            <v>235</v>
          </cell>
          <cell r="AC452">
            <v>0</v>
          </cell>
          <cell r="AD452">
            <v>0</v>
          </cell>
          <cell r="AE452">
            <v>235</v>
          </cell>
        </row>
        <row r="453">
          <cell r="B453">
            <v>1684901</v>
          </cell>
          <cell r="C453" t="str">
            <v>E</v>
          </cell>
          <cell r="D453">
            <v>6849</v>
          </cell>
          <cell r="E453" t="e">
            <v>#N/A</v>
          </cell>
          <cell r="F453" t="str">
            <v>SOTO EL                  E</v>
          </cell>
          <cell r="G453" t="str">
            <v>SOTO EL                  E</v>
          </cell>
          <cell r="H453">
            <v>42</v>
          </cell>
          <cell r="I453">
            <v>57</v>
          </cell>
          <cell r="J453">
            <v>33</v>
          </cell>
          <cell r="K453">
            <v>44</v>
          </cell>
          <cell r="L453">
            <v>49</v>
          </cell>
          <cell r="M453">
            <v>38</v>
          </cell>
          <cell r="N453">
            <v>36</v>
          </cell>
          <cell r="P453">
            <v>36</v>
          </cell>
          <cell r="W453">
            <v>32</v>
          </cell>
          <cell r="Z453">
            <v>32</v>
          </cell>
          <cell r="AA453">
            <v>299</v>
          </cell>
          <cell r="AB453">
            <v>331</v>
          </cell>
          <cell r="AC453">
            <v>21</v>
          </cell>
          <cell r="AD453">
            <v>8</v>
          </cell>
          <cell r="AE453">
            <v>360</v>
          </cell>
        </row>
        <row r="454">
          <cell r="B454">
            <v>1686301</v>
          </cell>
          <cell r="C454" t="str">
            <v>E</v>
          </cell>
          <cell r="D454">
            <v>6863</v>
          </cell>
          <cell r="E454" t="e">
            <v>#N/A</v>
          </cell>
          <cell r="F454" t="str">
            <v>SOUTH PARK EL YRS        E</v>
          </cell>
          <cell r="G454" t="str">
            <v>SOUTH PARK EL YRS        E</v>
          </cell>
          <cell r="H454">
            <v>167</v>
          </cell>
          <cell r="I454">
            <v>150</v>
          </cell>
          <cell r="J454">
            <v>178</v>
          </cell>
          <cell r="K454">
            <v>155</v>
          </cell>
          <cell r="L454">
            <v>134</v>
          </cell>
          <cell r="M454">
            <v>138</v>
          </cell>
          <cell r="N454">
            <v>0</v>
          </cell>
          <cell r="P454">
            <v>0</v>
          </cell>
          <cell r="W454">
            <v>46</v>
          </cell>
          <cell r="Z454">
            <v>46</v>
          </cell>
          <cell r="AA454">
            <v>922</v>
          </cell>
          <cell r="AB454">
            <v>968</v>
          </cell>
          <cell r="AC454">
            <v>93</v>
          </cell>
          <cell r="AD454">
            <v>9</v>
          </cell>
          <cell r="AE454">
            <v>1070</v>
          </cell>
        </row>
        <row r="455">
          <cell r="B455">
            <v>1687001</v>
          </cell>
          <cell r="C455" t="str">
            <v>E</v>
          </cell>
          <cell r="D455">
            <v>6870</v>
          </cell>
          <cell r="E455">
            <v>6870</v>
          </cell>
          <cell r="F455" t="str">
            <v>SO SHORES CES            E</v>
          </cell>
          <cell r="G455" t="str">
            <v>SO SHORES CES            E</v>
          </cell>
          <cell r="H455">
            <v>23</v>
          </cell>
          <cell r="I455">
            <v>94</v>
          </cell>
          <cell r="J455">
            <v>95</v>
          </cell>
          <cell r="K455">
            <v>94</v>
          </cell>
          <cell r="L455">
            <v>99</v>
          </cell>
          <cell r="M455">
            <v>102</v>
          </cell>
          <cell r="N455">
            <v>0</v>
          </cell>
          <cell r="P455">
            <v>0</v>
          </cell>
          <cell r="W455">
            <v>0</v>
          </cell>
          <cell r="Z455">
            <v>0</v>
          </cell>
          <cell r="AA455">
            <v>507</v>
          </cell>
          <cell r="AB455">
            <v>507</v>
          </cell>
          <cell r="AC455">
            <v>0</v>
          </cell>
          <cell r="AD455">
            <v>0</v>
          </cell>
          <cell r="AE455">
            <v>507</v>
          </cell>
        </row>
        <row r="456">
          <cell r="B456">
            <v>1687501</v>
          </cell>
          <cell r="C456" t="str">
            <v>E</v>
          </cell>
          <cell r="D456">
            <v>6875</v>
          </cell>
          <cell r="E456" t="e">
            <v>#N/A</v>
          </cell>
          <cell r="F456" t="str">
            <v>SAN MIGUEL EL YRS        E</v>
          </cell>
          <cell r="G456" t="str">
            <v>SAN MIGUEL EL YRS        E</v>
          </cell>
          <cell r="H456">
            <v>156</v>
          </cell>
          <cell r="I456">
            <v>174</v>
          </cell>
          <cell r="J456">
            <v>133</v>
          </cell>
          <cell r="K456">
            <v>117</v>
          </cell>
          <cell r="L456">
            <v>133</v>
          </cell>
          <cell r="M456">
            <v>104</v>
          </cell>
          <cell r="N456">
            <v>0</v>
          </cell>
          <cell r="P456">
            <v>0</v>
          </cell>
          <cell r="W456">
            <v>53</v>
          </cell>
          <cell r="Z456">
            <v>53</v>
          </cell>
          <cell r="AA456">
            <v>817</v>
          </cell>
          <cell r="AB456">
            <v>870</v>
          </cell>
          <cell r="AC456">
            <v>60</v>
          </cell>
          <cell r="AD456">
            <v>16</v>
          </cell>
          <cell r="AE456">
            <v>946</v>
          </cell>
        </row>
        <row r="457">
          <cell r="B457">
            <v>1687502</v>
          </cell>
          <cell r="C457" t="str">
            <v>E</v>
          </cell>
          <cell r="D457">
            <v>6875</v>
          </cell>
          <cell r="E457" t="e">
            <v>#N/A</v>
          </cell>
          <cell r="F457" t="str">
            <v>SAN MIGUEL MATH/SCI YRS  E</v>
          </cell>
          <cell r="G457" t="str">
            <v>SAN MIGUEL EL YRS        E</v>
          </cell>
          <cell r="H457">
            <v>0</v>
          </cell>
          <cell r="I457">
            <v>0</v>
          </cell>
          <cell r="J457">
            <v>24</v>
          </cell>
          <cell r="K457">
            <v>45</v>
          </cell>
          <cell r="L457">
            <v>53</v>
          </cell>
          <cell r="M457">
            <v>59</v>
          </cell>
          <cell r="N457">
            <v>0</v>
          </cell>
          <cell r="P457">
            <v>0</v>
          </cell>
          <cell r="W457">
            <v>0</v>
          </cell>
          <cell r="Z457">
            <v>0</v>
          </cell>
          <cell r="AA457">
            <v>181</v>
          </cell>
          <cell r="AB457">
            <v>181</v>
          </cell>
          <cell r="AC457">
            <v>0</v>
          </cell>
          <cell r="AD457">
            <v>0</v>
          </cell>
          <cell r="AE457">
            <v>181</v>
          </cell>
        </row>
        <row r="458">
          <cell r="B458">
            <v>1687801</v>
          </cell>
          <cell r="C458" t="str">
            <v>E</v>
          </cell>
          <cell r="D458">
            <v>6878</v>
          </cell>
          <cell r="E458" t="e">
            <v>#N/A</v>
          </cell>
          <cell r="F458" t="str">
            <v>MONTARA AVENUE  YRS      E</v>
          </cell>
          <cell r="G458" t="str">
            <v>MONTARA AVENUE  YRS      E</v>
          </cell>
          <cell r="H458">
            <v>119</v>
          </cell>
          <cell r="I458">
            <v>120</v>
          </cell>
          <cell r="J458">
            <v>73</v>
          </cell>
          <cell r="K458">
            <v>73</v>
          </cell>
          <cell r="L458">
            <v>98</v>
          </cell>
          <cell r="M458">
            <v>83</v>
          </cell>
          <cell r="N458">
            <v>0</v>
          </cell>
          <cell r="P458">
            <v>0</v>
          </cell>
          <cell r="W458">
            <v>26</v>
          </cell>
          <cell r="Z458">
            <v>26</v>
          </cell>
          <cell r="AA458">
            <v>566</v>
          </cell>
          <cell r="AB458">
            <v>592</v>
          </cell>
          <cell r="AC458">
            <v>55</v>
          </cell>
          <cell r="AD458">
            <v>1</v>
          </cell>
          <cell r="AE458">
            <v>648</v>
          </cell>
        </row>
        <row r="459">
          <cell r="B459">
            <v>1687802</v>
          </cell>
          <cell r="C459" t="str">
            <v>E</v>
          </cell>
          <cell r="D459">
            <v>6878</v>
          </cell>
          <cell r="E459" t="e">
            <v>#N/A</v>
          </cell>
          <cell r="F459" t="str">
            <v>MONTARA M/S TECH MAG CTR E</v>
          </cell>
          <cell r="G459" t="str">
            <v>MONTARA AVENUE  YRS      E</v>
          </cell>
          <cell r="H459">
            <v>0</v>
          </cell>
          <cell r="I459">
            <v>0</v>
          </cell>
          <cell r="J459">
            <v>38</v>
          </cell>
          <cell r="K459">
            <v>40</v>
          </cell>
          <cell r="L459">
            <v>45</v>
          </cell>
          <cell r="M459">
            <v>53</v>
          </cell>
          <cell r="N459">
            <v>0</v>
          </cell>
          <cell r="P459">
            <v>0</v>
          </cell>
          <cell r="W459">
            <v>0</v>
          </cell>
          <cell r="Z459">
            <v>0</v>
          </cell>
          <cell r="AA459">
            <v>176</v>
          </cell>
          <cell r="AB459">
            <v>176</v>
          </cell>
          <cell r="AC459">
            <v>0</v>
          </cell>
          <cell r="AD459">
            <v>0</v>
          </cell>
          <cell r="AE459">
            <v>176</v>
          </cell>
        </row>
        <row r="460">
          <cell r="B460">
            <v>1688001</v>
          </cell>
          <cell r="C460" t="str">
            <v>E</v>
          </cell>
          <cell r="D460">
            <v>6880</v>
          </cell>
          <cell r="E460" t="e">
            <v>#N/A</v>
          </cell>
          <cell r="F460" t="str">
            <v>INDEPENDENCE EL YRS      E</v>
          </cell>
          <cell r="G460" t="str">
            <v>INDEPENDENCE EL YRS      E</v>
          </cell>
          <cell r="H460">
            <v>124</v>
          </cell>
          <cell r="I460">
            <v>120</v>
          </cell>
          <cell r="J460">
            <v>94</v>
          </cell>
          <cell r="K460">
            <v>112</v>
          </cell>
          <cell r="L460">
            <v>97</v>
          </cell>
          <cell r="M460">
            <v>105</v>
          </cell>
          <cell r="N460">
            <v>0</v>
          </cell>
          <cell r="P460">
            <v>0</v>
          </cell>
          <cell r="W460">
            <v>34</v>
          </cell>
          <cell r="Z460">
            <v>34</v>
          </cell>
          <cell r="AA460">
            <v>652</v>
          </cell>
          <cell r="AB460">
            <v>686</v>
          </cell>
          <cell r="AC460">
            <v>28</v>
          </cell>
          <cell r="AD460">
            <v>0</v>
          </cell>
          <cell r="AE460">
            <v>714</v>
          </cell>
        </row>
        <row r="461">
          <cell r="B461">
            <v>1688002</v>
          </cell>
          <cell r="C461" t="str">
            <v>E</v>
          </cell>
          <cell r="D461">
            <v>6880</v>
          </cell>
          <cell r="E461" t="e">
            <v>#N/A</v>
          </cell>
          <cell r="F461" t="str">
            <v>INDEPENDENCE MS/T MG CTR E</v>
          </cell>
          <cell r="G461" t="str">
            <v>INDEPENDENCE EL YRS      E</v>
          </cell>
          <cell r="H461">
            <v>0</v>
          </cell>
          <cell r="I461">
            <v>23</v>
          </cell>
          <cell r="J461">
            <v>23</v>
          </cell>
          <cell r="K461">
            <v>23</v>
          </cell>
          <cell r="L461">
            <v>26</v>
          </cell>
          <cell r="M461">
            <v>28</v>
          </cell>
          <cell r="N461">
            <v>0</v>
          </cell>
          <cell r="P461">
            <v>0</v>
          </cell>
          <cell r="W461">
            <v>0</v>
          </cell>
          <cell r="Z461">
            <v>0</v>
          </cell>
          <cell r="AA461">
            <v>123</v>
          </cell>
          <cell r="AB461">
            <v>123</v>
          </cell>
          <cell r="AC461">
            <v>0</v>
          </cell>
          <cell r="AD461">
            <v>0</v>
          </cell>
          <cell r="AE461">
            <v>123</v>
          </cell>
        </row>
        <row r="462">
          <cell r="B462">
            <v>1689001</v>
          </cell>
          <cell r="C462" t="str">
            <v>E</v>
          </cell>
          <cell r="D462">
            <v>6890</v>
          </cell>
          <cell r="E462" t="e">
            <v>#N/A</v>
          </cell>
          <cell r="F462" t="str">
            <v>STAGG EL                 E</v>
          </cell>
          <cell r="G462" t="str">
            <v>STAGG EL                 E</v>
          </cell>
          <cell r="H462">
            <v>83</v>
          </cell>
          <cell r="I462">
            <v>76</v>
          </cell>
          <cell r="J462">
            <v>74</v>
          </cell>
          <cell r="K462">
            <v>78</v>
          </cell>
          <cell r="L462">
            <v>72</v>
          </cell>
          <cell r="M462">
            <v>71</v>
          </cell>
          <cell r="N462">
            <v>0</v>
          </cell>
          <cell r="P462">
            <v>0</v>
          </cell>
          <cell r="W462">
            <v>21</v>
          </cell>
          <cell r="Z462">
            <v>21</v>
          </cell>
          <cell r="AA462">
            <v>454</v>
          </cell>
          <cell r="AB462">
            <v>475</v>
          </cell>
          <cell r="AC462">
            <v>30</v>
          </cell>
          <cell r="AD462">
            <v>10</v>
          </cell>
          <cell r="AE462">
            <v>515</v>
          </cell>
        </row>
        <row r="463">
          <cell r="B463">
            <v>1690401</v>
          </cell>
          <cell r="C463" t="str">
            <v>E</v>
          </cell>
          <cell r="D463">
            <v>6904</v>
          </cell>
          <cell r="E463" t="e">
            <v>#N/A</v>
          </cell>
          <cell r="F463" t="str">
            <v>STANFORD EL YRS          E</v>
          </cell>
          <cell r="G463" t="str">
            <v>STANFORD EL YRS          E</v>
          </cell>
          <cell r="H463">
            <v>0</v>
          </cell>
          <cell r="I463">
            <v>188</v>
          </cell>
          <cell r="J463">
            <v>191</v>
          </cell>
          <cell r="K463">
            <v>177</v>
          </cell>
          <cell r="L463">
            <v>207</v>
          </cell>
          <cell r="M463">
            <v>161</v>
          </cell>
          <cell r="N463">
            <v>0</v>
          </cell>
          <cell r="P463">
            <v>0</v>
          </cell>
          <cell r="W463">
            <v>19</v>
          </cell>
          <cell r="Z463">
            <v>19</v>
          </cell>
          <cell r="AA463">
            <v>924</v>
          </cell>
          <cell r="AB463">
            <v>943</v>
          </cell>
          <cell r="AC463">
            <v>0</v>
          </cell>
          <cell r="AD463">
            <v>0</v>
          </cell>
          <cell r="AE463">
            <v>943</v>
          </cell>
        </row>
        <row r="464">
          <cell r="B464">
            <v>1690501</v>
          </cell>
          <cell r="C464" t="str">
            <v>E</v>
          </cell>
          <cell r="D464">
            <v>6905</v>
          </cell>
          <cell r="E464" t="e">
            <v>#N/A</v>
          </cell>
          <cell r="F464" t="str">
            <v>STANFORD PC YRS          E</v>
          </cell>
          <cell r="G464" t="str">
            <v>STANFORD PC YRS          E</v>
          </cell>
          <cell r="H464">
            <v>179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P464">
            <v>0</v>
          </cell>
          <cell r="W464">
            <v>0</v>
          </cell>
          <cell r="Z464">
            <v>0</v>
          </cell>
          <cell r="AA464">
            <v>179</v>
          </cell>
          <cell r="AB464">
            <v>179</v>
          </cell>
          <cell r="AC464">
            <v>60</v>
          </cell>
          <cell r="AD464">
            <v>8</v>
          </cell>
          <cell r="AE464">
            <v>247</v>
          </cell>
        </row>
        <row r="465">
          <cell r="B465">
            <v>1691801</v>
          </cell>
          <cell r="C465" t="str">
            <v>E</v>
          </cell>
          <cell r="D465">
            <v>6918</v>
          </cell>
          <cell r="E465" t="e">
            <v>#N/A</v>
          </cell>
          <cell r="F465" t="str">
            <v>STATE EL YRS             E</v>
          </cell>
          <cell r="G465" t="str">
            <v>STATE EL YRS             E</v>
          </cell>
          <cell r="H465">
            <v>145</v>
          </cell>
          <cell r="I465">
            <v>159</v>
          </cell>
          <cell r="J465">
            <v>144</v>
          </cell>
          <cell r="K465">
            <v>157</v>
          </cell>
          <cell r="L465">
            <v>163</v>
          </cell>
          <cell r="M465">
            <v>147</v>
          </cell>
          <cell r="N465">
            <v>0</v>
          </cell>
          <cell r="P465">
            <v>0</v>
          </cell>
          <cell r="W465">
            <v>44</v>
          </cell>
          <cell r="Z465">
            <v>44</v>
          </cell>
          <cell r="AA465">
            <v>915</v>
          </cell>
          <cell r="AB465">
            <v>959</v>
          </cell>
          <cell r="AC465">
            <v>60</v>
          </cell>
          <cell r="AD465">
            <v>0</v>
          </cell>
          <cell r="AE465">
            <v>1019</v>
          </cell>
        </row>
        <row r="466">
          <cell r="B466">
            <v>1692001</v>
          </cell>
          <cell r="C466" t="str">
            <v>E</v>
          </cell>
          <cell r="D466">
            <v>6920</v>
          </cell>
          <cell r="E466" t="e">
            <v>#N/A</v>
          </cell>
          <cell r="F466" t="str">
            <v>HOPE ST EL               E</v>
          </cell>
          <cell r="G466" t="str">
            <v>HOPE ST EL               E</v>
          </cell>
          <cell r="H466">
            <v>96</v>
          </cell>
          <cell r="I466">
            <v>114</v>
          </cell>
          <cell r="J466">
            <v>100</v>
          </cell>
          <cell r="K466">
            <v>103</v>
          </cell>
          <cell r="L466">
            <v>94</v>
          </cell>
          <cell r="M466">
            <v>99</v>
          </cell>
          <cell r="N466">
            <v>0</v>
          </cell>
          <cell r="P466">
            <v>0</v>
          </cell>
          <cell r="W466">
            <v>7</v>
          </cell>
          <cell r="Z466">
            <v>7</v>
          </cell>
          <cell r="AA466">
            <v>606</v>
          </cell>
          <cell r="AB466">
            <v>613</v>
          </cell>
          <cell r="AC466">
            <v>30</v>
          </cell>
          <cell r="AD466">
            <v>0</v>
          </cell>
          <cell r="AE466">
            <v>643</v>
          </cell>
        </row>
        <row r="467">
          <cell r="B467">
            <v>1693201</v>
          </cell>
          <cell r="C467" t="str">
            <v>E</v>
          </cell>
          <cell r="D467">
            <v>6932</v>
          </cell>
          <cell r="E467" t="e">
            <v>#N/A</v>
          </cell>
          <cell r="F467" t="str">
            <v>STERRY EL                E</v>
          </cell>
          <cell r="G467" t="str">
            <v>STERRY EL                E</v>
          </cell>
          <cell r="H467">
            <v>63</v>
          </cell>
          <cell r="I467">
            <v>47</v>
          </cell>
          <cell r="J467">
            <v>46</v>
          </cell>
          <cell r="K467">
            <v>42</v>
          </cell>
          <cell r="L467">
            <v>57</v>
          </cell>
          <cell r="M467">
            <v>62</v>
          </cell>
          <cell r="N467">
            <v>0</v>
          </cell>
          <cell r="P467">
            <v>0</v>
          </cell>
          <cell r="W467">
            <v>22</v>
          </cell>
          <cell r="Z467">
            <v>22</v>
          </cell>
          <cell r="AA467">
            <v>317</v>
          </cell>
          <cell r="AB467">
            <v>339</v>
          </cell>
          <cell r="AC467">
            <v>30</v>
          </cell>
          <cell r="AD467">
            <v>14</v>
          </cell>
          <cell r="AE467">
            <v>383</v>
          </cell>
        </row>
        <row r="468">
          <cell r="B468">
            <v>1694501</v>
          </cell>
          <cell r="C468" t="str">
            <v>E</v>
          </cell>
          <cell r="D468">
            <v>6945</v>
          </cell>
          <cell r="E468" t="e">
            <v>#N/A</v>
          </cell>
          <cell r="F468" t="str">
            <v>STONEHURST EL            E</v>
          </cell>
          <cell r="G468" t="str">
            <v>STONEHURST EL            E</v>
          </cell>
          <cell r="H468">
            <v>54</v>
          </cell>
          <cell r="I468">
            <v>70</v>
          </cell>
          <cell r="J468">
            <v>67</v>
          </cell>
          <cell r="K468">
            <v>56</v>
          </cell>
          <cell r="L468">
            <v>50</v>
          </cell>
          <cell r="M468">
            <v>59</v>
          </cell>
          <cell r="N468">
            <v>0</v>
          </cell>
          <cell r="P468">
            <v>0</v>
          </cell>
          <cell r="W468">
            <v>24</v>
          </cell>
          <cell r="Z468">
            <v>24</v>
          </cell>
          <cell r="AA468">
            <v>356</v>
          </cell>
          <cell r="AB468">
            <v>380</v>
          </cell>
          <cell r="AC468">
            <v>0</v>
          </cell>
          <cell r="AD468">
            <v>7</v>
          </cell>
          <cell r="AE468">
            <v>387</v>
          </cell>
        </row>
        <row r="469">
          <cell r="B469">
            <v>1695201</v>
          </cell>
          <cell r="C469" t="str">
            <v>E</v>
          </cell>
          <cell r="D469">
            <v>6952</v>
          </cell>
          <cell r="E469" t="e">
            <v>#N/A</v>
          </cell>
          <cell r="F469" t="str">
            <v>STONER EL                E</v>
          </cell>
          <cell r="G469" t="str">
            <v>STONER EL                E</v>
          </cell>
          <cell r="H469">
            <v>64</v>
          </cell>
          <cell r="I469">
            <v>64</v>
          </cell>
          <cell r="J469">
            <v>63</v>
          </cell>
          <cell r="K469">
            <v>51</v>
          </cell>
          <cell r="L469">
            <v>60</v>
          </cell>
          <cell r="M469">
            <v>50</v>
          </cell>
          <cell r="N469">
            <v>0</v>
          </cell>
          <cell r="P469">
            <v>0</v>
          </cell>
          <cell r="W469">
            <v>37</v>
          </cell>
          <cell r="Z469">
            <v>37</v>
          </cell>
          <cell r="AA469">
            <v>352</v>
          </cell>
          <cell r="AB469">
            <v>389</v>
          </cell>
          <cell r="AC469">
            <v>31</v>
          </cell>
          <cell r="AD469">
            <v>0</v>
          </cell>
          <cell r="AE469">
            <v>420</v>
          </cell>
        </row>
        <row r="470">
          <cell r="B470">
            <v>1695901</v>
          </cell>
          <cell r="C470" t="str">
            <v>E</v>
          </cell>
          <cell r="D470">
            <v>6959</v>
          </cell>
          <cell r="E470" t="e">
            <v>#N/A</v>
          </cell>
          <cell r="F470" t="str">
            <v>STRATHERN EL             E</v>
          </cell>
          <cell r="G470" t="str">
            <v>STRATHERN EL             E</v>
          </cell>
          <cell r="H470">
            <v>161</v>
          </cell>
          <cell r="I470">
            <v>141</v>
          </cell>
          <cell r="J470">
            <v>137</v>
          </cell>
          <cell r="K470">
            <v>139</v>
          </cell>
          <cell r="L470">
            <v>152</v>
          </cell>
          <cell r="M470">
            <v>163</v>
          </cell>
          <cell r="N470">
            <v>0</v>
          </cell>
          <cell r="P470">
            <v>0</v>
          </cell>
          <cell r="W470">
            <v>16</v>
          </cell>
          <cell r="Z470">
            <v>16</v>
          </cell>
          <cell r="AA470">
            <v>893</v>
          </cell>
          <cell r="AB470">
            <v>909</v>
          </cell>
          <cell r="AC470">
            <v>60</v>
          </cell>
          <cell r="AD470">
            <v>32</v>
          </cell>
          <cell r="AE470">
            <v>1001</v>
          </cell>
        </row>
        <row r="471">
          <cell r="B471">
            <v>1697301</v>
          </cell>
          <cell r="C471" t="str">
            <v>E</v>
          </cell>
          <cell r="D471">
            <v>6973</v>
          </cell>
          <cell r="E471" t="e">
            <v>#N/A</v>
          </cell>
          <cell r="F471" t="str">
            <v>SUNLAND EL               E</v>
          </cell>
          <cell r="G471" t="str">
            <v>SUNLAND EL               E</v>
          </cell>
          <cell r="H471">
            <v>81</v>
          </cell>
          <cell r="I471">
            <v>89</v>
          </cell>
          <cell r="J471">
            <v>50</v>
          </cell>
          <cell r="K471">
            <v>45</v>
          </cell>
          <cell r="L471">
            <v>54</v>
          </cell>
          <cell r="M471">
            <v>59</v>
          </cell>
          <cell r="N471">
            <v>0</v>
          </cell>
          <cell r="P471">
            <v>0</v>
          </cell>
          <cell r="W471">
            <v>21</v>
          </cell>
          <cell r="Z471">
            <v>21</v>
          </cell>
          <cell r="AA471">
            <v>378</v>
          </cell>
          <cell r="AB471">
            <v>399</v>
          </cell>
          <cell r="AC471">
            <v>0</v>
          </cell>
          <cell r="AD471">
            <v>27</v>
          </cell>
          <cell r="AE471">
            <v>426</v>
          </cell>
        </row>
        <row r="472">
          <cell r="B472">
            <v>1697302</v>
          </cell>
          <cell r="C472" t="str">
            <v>E</v>
          </cell>
          <cell r="D472">
            <v>6973</v>
          </cell>
          <cell r="E472" t="e">
            <v>#N/A</v>
          </cell>
          <cell r="F472" t="str">
            <v>SUNLAND GIFTED MAG       E</v>
          </cell>
          <cell r="G472" t="str">
            <v>SUNLAND EL               E</v>
          </cell>
          <cell r="H472">
            <v>0</v>
          </cell>
          <cell r="I472">
            <v>0</v>
          </cell>
          <cell r="J472">
            <v>23</v>
          </cell>
          <cell r="K472">
            <v>45</v>
          </cell>
          <cell r="L472">
            <v>58</v>
          </cell>
          <cell r="M472">
            <v>66</v>
          </cell>
          <cell r="N472">
            <v>0</v>
          </cell>
          <cell r="P472">
            <v>0</v>
          </cell>
          <cell r="W472">
            <v>0</v>
          </cell>
          <cell r="Z472">
            <v>0</v>
          </cell>
          <cell r="AA472">
            <v>192</v>
          </cell>
          <cell r="AB472">
            <v>192</v>
          </cell>
          <cell r="AC472">
            <v>0</v>
          </cell>
          <cell r="AD472">
            <v>0</v>
          </cell>
          <cell r="AE472">
            <v>192</v>
          </cell>
        </row>
        <row r="473">
          <cell r="B473">
            <v>1698601</v>
          </cell>
          <cell r="C473" t="str">
            <v>E</v>
          </cell>
          <cell r="D473">
            <v>6986</v>
          </cell>
          <cell r="E473" t="e">
            <v>#N/A</v>
          </cell>
          <cell r="F473" t="str">
            <v>SUNNY BRAE EL            E</v>
          </cell>
          <cell r="G473" t="str">
            <v>SUNNY BRAE EL            E</v>
          </cell>
          <cell r="H473">
            <v>108</v>
          </cell>
          <cell r="I473">
            <v>128</v>
          </cell>
          <cell r="J473">
            <v>117</v>
          </cell>
          <cell r="K473">
            <v>131</v>
          </cell>
          <cell r="L473">
            <v>97</v>
          </cell>
          <cell r="M473">
            <v>107</v>
          </cell>
          <cell r="N473">
            <v>0</v>
          </cell>
          <cell r="P473">
            <v>0</v>
          </cell>
          <cell r="W473">
            <v>39</v>
          </cell>
          <cell r="Z473">
            <v>39</v>
          </cell>
          <cell r="AA473">
            <v>688</v>
          </cell>
          <cell r="AB473">
            <v>727</v>
          </cell>
          <cell r="AC473">
            <v>30</v>
          </cell>
          <cell r="AD473">
            <v>10</v>
          </cell>
          <cell r="AE473">
            <v>767</v>
          </cell>
        </row>
        <row r="474">
          <cell r="B474">
            <v>1698801</v>
          </cell>
          <cell r="C474" t="str">
            <v>E</v>
          </cell>
          <cell r="D474">
            <v>6988</v>
          </cell>
          <cell r="E474" t="e">
            <v>#N/A</v>
          </cell>
          <cell r="F474" t="str">
            <v>SUNRISE ST EL            E</v>
          </cell>
          <cell r="G474" t="str">
            <v>SUNRISE ST EL            E</v>
          </cell>
          <cell r="H474">
            <v>75</v>
          </cell>
          <cell r="I474">
            <v>80</v>
          </cell>
          <cell r="J474">
            <v>79</v>
          </cell>
          <cell r="K474">
            <v>64</v>
          </cell>
          <cell r="L474">
            <v>65</v>
          </cell>
          <cell r="M474">
            <v>65</v>
          </cell>
          <cell r="N474">
            <v>0</v>
          </cell>
          <cell r="P474">
            <v>0</v>
          </cell>
          <cell r="W474">
            <v>39</v>
          </cell>
          <cell r="Z474">
            <v>39</v>
          </cell>
          <cell r="AA474">
            <v>428</v>
          </cell>
          <cell r="AB474">
            <v>467</v>
          </cell>
          <cell r="AC474">
            <v>31</v>
          </cell>
          <cell r="AD474">
            <v>3</v>
          </cell>
          <cell r="AE474">
            <v>501</v>
          </cell>
        </row>
        <row r="475">
          <cell r="B475">
            <v>1700701</v>
          </cell>
          <cell r="C475" t="str">
            <v>E</v>
          </cell>
          <cell r="D475">
            <v>7007</v>
          </cell>
          <cell r="E475" t="e">
            <v>#N/A</v>
          </cell>
          <cell r="F475" t="str">
            <v>SUPERIOR EL              E</v>
          </cell>
          <cell r="G475" t="str">
            <v>SUPERIOR EL              E</v>
          </cell>
          <cell r="H475">
            <v>101</v>
          </cell>
          <cell r="I475">
            <v>105</v>
          </cell>
          <cell r="J475">
            <v>94</v>
          </cell>
          <cell r="K475">
            <v>70</v>
          </cell>
          <cell r="L475">
            <v>86</v>
          </cell>
          <cell r="M475">
            <v>89</v>
          </cell>
          <cell r="N475">
            <v>0</v>
          </cell>
          <cell r="P475">
            <v>0</v>
          </cell>
          <cell r="W475">
            <v>13</v>
          </cell>
          <cell r="Z475">
            <v>13</v>
          </cell>
          <cell r="AA475">
            <v>545</v>
          </cell>
          <cell r="AB475">
            <v>558</v>
          </cell>
          <cell r="AC475">
            <v>0</v>
          </cell>
          <cell r="AD475">
            <v>17</v>
          </cell>
          <cell r="AE475">
            <v>575</v>
          </cell>
        </row>
        <row r="476">
          <cell r="B476">
            <v>1701401</v>
          </cell>
          <cell r="C476" t="str">
            <v>E</v>
          </cell>
          <cell r="D476">
            <v>7014</v>
          </cell>
          <cell r="E476" t="e">
            <v>#N/A</v>
          </cell>
          <cell r="F476" t="str">
            <v>SYLMAR EL YRS            E</v>
          </cell>
          <cell r="G476" t="str">
            <v>SYLMAR EL YRS            E</v>
          </cell>
          <cell r="H476">
            <v>146</v>
          </cell>
          <cell r="I476">
            <v>158</v>
          </cell>
          <cell r="J476">
            <v>155</v>
          </cell>
          <cell r="K476">
            <v>121</v>
          </cell>
          <cell r="L476">
            <v>133</v>
          </cell>
          <cell r="M476">
            <v>138</v>
          </cell>
          <cell r="N476">
            <v>0</v>
          </cell>
          <cell r="P476">
            <v>0</v>
          </cell>
          <cell r="W476">
            <v>20</v>
          </cell>
          <cell r="Z476">
            <v>20</v>
          </cell>
          <cell r="AA476">
            <v>851</v>
          </cell>
          <cell r="AB476">
            <v>871</v>
          </cell>
          <cell r="AC476">
            <v>60</v>
          </cell>
          <cell r="AD476">
            <v>0</v>
          </cell>
          <cell r="AE476">
            <v>931</v>
          </cell>
        </row>
        <row r="477">
          <cell r="B477">
            <v>1702701</v>
          </cell>
          <cell r="C477" t="str">
            <v>E</v>
          </cell>
          <cell r="D477">
            <v>7027</v>
          </cell>
          <cell r="E477" t="e">
            <v>#N/A</v>
          </cell>
          <cell r="F477" t="str">
            <v>SYLVAN PARK EL           E</v>
          </cell>
          <cell r="G477" t="str">
            <v>SYLVAN PARK EL           E</v>
          </cell>
          <cell r="H477">
            <v>159</v>
          </cell>
          <cell r="I477">
            <v>143</v>
          </cell>
          <cell r="J477">
            <v>148</v>
          </cell>
          <cell r="K477">
            <v>136</v>
          </cell>
          <cell r="L477">
            <v>120</v>
          </cell>
          <cell r="M477">
            <v>104</v>
          </cell>
          <cell r="N477">
            <v>0</v>
          </cell>
          <cell r="P477">
            <v>0</v>
          </cell>
          <cell r="W477">
            <v>25</v>
          </cell>
          <cell r="Z477">
            <v>25</v>
          </cell>
          <cell r="AA477">
            <v>810</v>
          </cell>
          <cell r="AB477">
            <v>835</v>
          </cell>
          <cell r="AC477">
            <v>86</v>
          </cell>
          <cell r="AD477">
            <v>21</v>
          </cell>
          <cell r="AE477">
            <v>942</v>
          </cell>
        </row>
        <row r="478">
          <cell r="B478">
            <v>1703501</v>
          </cell>
          <cell r="C478" t="str">
            <v>E</v>
          </cell>
          <cell r="D478">
            <v>7035</v>
          </cell>
          <cell r="E478" t="e">
            <v>#N/A</v>
          </cell>
          <cell r="F478" t="str">
            <v>TAPER EL                 E</v>
          </cell>
          <cell r="G478" t="str">
            <v>TAPER EL                 E</v>
          </cell>
          <cell r="H478">
            <v>96</v>
          </cell>
          <cell r="I478">
            <v>90</v>
          </cell>
          <cell r="J478">
            <v>86</v>
          </cell>
          <cell r="K478">
            <v>70</v>
          </cell>
          <cell r="L478">
            <v>81</v>
          </cell>
          <cell r="M478">
            <v>78</v>
          </cell>
          <cell r="N478">
            <v>0</v>
          </cell>
          <cell r="P478">
            <v>0</v>
          </cell>
          <cell r="W478">
            <v>21</v>
          </cell>
          <cell r="Z478">
            <v>21</v>
          </cell>
          <cell r="AA478">
            <v>501</v>
          </cell>
          <cell r="AB478">
            <v>522</v>
          </cell>
          <cell r="AC478">
            <v>0</v>
          </cell>
          <cell r="AD478">
            <v>0</v>
          </cell>
          <cell r="AE478">
            <v>522</v>
          </cell>
        </row>
        <row r="479">
          <cell r="B479">
            <v>1703502</v>
          </cell>
          <cell r="C479" t="str">
            <v>E</v>
          </cell>
          <cell r="D479">
            <v>7035</v>
          </cell>
          <cell r="E479" t="e">
            <v>#N/A</v>
          </cell>
          <cell r="F479" t="str">
            <v>TAPER TECH MAGNET        E</v>
          </cell>
          <cell r="G479" t="str">
            <v>TAPER EL                 E</v>
          </cell>
          <cell r="H479">
            <v>23</v>
          </cell>
          <cell r="I479">
            <v>22</v>
          </cell>
          <cell r="J479">
            <v>20</v>
          </cell>
          <cell r="K479">
            <v>22</v>
          </cell>
          <cell r="L479">
            <v>31</v>
          </cell>
          <cell r="M479">
            <v>27</v>
          </cell>
          <cell r="N479">
            <v>0</v>
          </cell>
          <cell r="P479">
            <v>0</v>
          </cell>
          <cell r="W479">
            <v>0</v>
          </cell>
          <cell r="Z479">
            <v>0</v>
          </cell>
          <cell r="AA479">
            <v>145</v>
          </cell>
          <cell r="AB479">
            <v>145</v>
          </cell>
          <cell r="AC479">
            <v>0</v>
          </cell>
          <cell r="AD479">
            <v>0</v>
          </cell>
          <cell r="AE479">
            <v>145</v>
          </cell>
        </row>
        <row r="480">
          <cell r="B480">
            <v>1704101</v>
          </cell>
          <cell r="C480" t="str">
            <v>E</v>
          </cell>
          <cell r="D480">
            <v>7041</v>
          </cell>
          <cell r="E480" t="e">
            <v>#N/A</v>
          </cell>
          <cell r="F480" t="str">
            <v>TARZANA EL               E</v>
          </cell>
          <cell r="G480" t="str">
            <v>TARZANA EL               E</v>
          </cell>
          <cell r="H480">
            <v>81</v>
          </cell>
          <cell r="I480">
            <v>86</v>
          </cell>
          <cell r="J480">
            <v>95</v>
          </cell>
          <cell r="K480">
            <v>88</v>
          </cell>
          <cell r="L480">
            <v>85</v>
          </cell>
          <cell r="M480">
            <v>90</v>
          </cell>
          <cell r="N480">
            <v>0</v>
          </cell>
          <cell r="P480">
            <v>0</v>
          </cell>
          <cell r="W480">
            <v>10</v>
          </cell>
          <cell r="Z480">
            <v>10</v>
          </cell>
          <cell r="AA480">
            <v>525</v>
          </cell>
          <cell r="AB480">
            <v>535</v>
          </cell>
          <cell r="AC480">
            <v>0</v>
          </cell>
          <cell r="AD480">
            <v>0</v>
          </cell>
          <cell r="AE480">
            <v>535</v>
          </cell>
        </row>
        <row r="481">
          <cell r="B481">
            <v>1706801</v>
          </cell>
          <cell r="C481" t="str">
            <v>E</v>
          </cell>
          <cell r="D481">
            <v>7068</v>
          </cell>
          <cell r="E481" t="e">
            <v>#N/A</v>
          </cell>
          <cell r="F481" t="str">
            <v>TELFAIR EL               E</v>
          </cell>
          <cell r="G481" t="str">
            <v>TELFAIR EL               E</v>
          </cell>
          <cell r="H481">
            <v>196</v>
          </cell>
          <cell r="I481">
            <v>159</v>
          </cell>
          <cell r="J481">
            <v>188</v>
          </cell>
          <cell r="K481">
            <v>174</v>
          </cell>
          <cell r="L481">
            <v>170</v>
          </cell>
          <cell r="M481">
            <v>176</v>
          </cell>
          <cell r="N481">
            <v>0</v>
          </cell>
          <cell r="P481">
            <v>0</v>
          </cell>
          <cell r="W481">
            <v>34</v>
          </cell>
          <cell r="Z481">
            <v>34</v>
          </cell>
          <cell r="AA481">
            <v>1063</v>
          </cell>
          <cell r="AB481">
            <v>1097</v>
          </cell>
          <cell r="AC481">
            <v>61</v>
          </cell>
          <cell r="AD481">
            <v>21</v>
          </cell>
          <cell r="AE481">
            <v>1179</v>
          </cell>
        </row>
        <row r="482">
          <cell r="B482">
            <v>1708201</v>
          </cell>
          <cell r="C482" t="str">
            <v>E</v>
          </cell>
          <cell r="D482">
            <v>7082</v>
          </cell>
          <cell r="E482" t="e">
            <v>#N/A</v>
          </cell>
          <cell r="F482" t="str">
            <v>10TH ST EL YRS           E</v>
          </cell>
          <cell r="G482" t="str">
            <v>10TH ST EL YRS           E</v>
          </cell>
          <cell r="H482">
            <v>0</v>
          </cell>
          <cell r="I482">
            <v>189</v>
          </cell>
          <cell r="J482">
            <v>224</v>
          </cell>
          <cell r="K482">
            <v>207</v>
          </cell>
          <cell r="L482">
            <v>201</v>
          </cell>
          <cell r="M482">
            <v>208</v>
          </cell>
          <cell r="N482">
            <v>0</v>
          </cell>
          <cell r="P482">
            <v>0</v>
          </cell>
          <cell r="W482">
            <v>31</v>
          </cell>
          <cell r="Z482">
            <v>31</v>
          </cell>
          <cell r="AA482">
            <v>1029</v>
          </cell>
          <cell r="AB482">
            <v>1060</v>
          </cell>
          <cell r="AC482">
            <v>0</v>
          </cell>
          <cell r="AD482">
            <v>0</v>
          </cell>
          <cell r="AE482">
            <v>1060</v>
          </cell>
        </row>
        <row r="483">
          <cell r="B483">
            <v>1711001</v>
          </cell>
          <cell r="C483" t="str">
            <v>E</v>
          </cell>
          <cell r="D483">
            <v>7110</v>
          </cell>
          <cell r="E483" t="e">
            <v>#N/A</v>
          </cell>
          <cell r="F483" t="str">
            <v>3RD ST EL                E</v>
          </cell>
          <cell r="G483" t="str">
            <v>3RD ST EL                E</v>
          </cell>
          <cell r="H483">
            <v>139</v>
          </cell>
          <cell r="I483">
            <v>125</v>
          </cell>
          <cell r="J483">
            <v>126</v>
          </cell>
          <cell r="K483">
            <v>121</v>
          </cell>
          <cell r="L483">
            <v>103</v>
          </cell>
          <cell r="M483">
            <v>91</v>
          </cell>
          <cell r="N483">
            <v>0</v>
          </cell>
          <cell r="P483">
            <v>0</v>
          </cell>
          <cell r="W483">
            <v>5</v>
          </cell>
          <cell r="Z483">
            <v>5</v>
          </cell>
          <cell r="AA483">
            <v>705</v>
          </cell>
          <cell r="AB483">
            <v>710</v>
          </cell>
          <cell r="AC483">
            <v>0</v>
          </cell>
          <cell r="AD483">
            <v>10</v>
          </cell>
          <cell r="AE483">
            <v>720</v>
          </cell>
        </row>
        <row r="484">
          <cell r="B484">
            <v>1712301</v>
          </cell>
          <cell r="C484" t="str">
            <v>E</v>
          </cell>
          <cell r="D484">
            <v>7123</v>
          </cell>
          <cell r="E484" t="e">
            <v>#N/A</v>
          </cell>
          <cell r="F484" t="str">
            <v>BRADLEY ENV/SC/HUM       E</v>
          </cell>
          <cell r="G484" t="str">
            <v>BRADLEY ENV/SC/HUM       E</v>
          </cell>
          <cell r="H484">
            <v>56</v>
          </cell>
          <cell r="I484">
            <v>61</v>
          </cell>
          <cell r="J484">
            <v>81</v>
          </cell>
          <cell r="K484">
            <v>76</v>
          </cell>
          <cell r="L484">
            <v>76</v>
          </cell>
          <cell r="M484">
            <v>88</v>
          </cell>
          <cell r="N484">
            <v>0</v>
          </cell>
          <cell r="P484">
            <v>0</v>
          </cell>
          <cell r="W484">
            <v>18</v>
          </cell>
          <cell r="Z484">
            <v>18</v>
          </cell>
          <cell r="AA484">
            <v>438</v>
          </cell>
          <cell r="AB484">
            <v>456</v>
          </cell>
          <cell r="AC484">
            <v>0</v>
          </cell>
          <cell r="AD484">
            <v>0</v>
          </cell>
          <cell r="AE484">
            <v>456</v>
          </cell>
        </row>
        <row r="485">
          <cell r="B485">
            <v>1713701</v>
          </cell>
          <cell r="C485" t="str">
            <v>SPAN</v>
          </cell>
          <cell r="D485">
            <v>7137</v>
          </cell>
          <cell r="E485">
            <v>7137</v>
          </cell>
          <cell r="F485" t="str">
            <v>32ND ST MAGNET SCH</v>
          </cell>
          <cell r="G485" t="str">
            <v>32ND ST MAGNET SCH</v>
          </cell>
          <cell r="H485">
            <v>48</v>
          </cell>
          <cell r="I485">
            <v>47</v>
          </cell>
          <cell r="J485">
            <v>72</v>
          </cell>
          <cell r="K485">
            <v>72</v>
          </cell>
          <cell r="L485">
            <v>93</v>
          </cell>
          <cell r="M485">
            <v>92</v>
          </cell>
          <cell r="N485">
            <v>0</v>
          </cell>
          <cell r="O485">
            <v>124</v>
          </cell>
          <cell r="P485">
            <v>124</v>
          </cell>
          <cell r="Q485">
            <v>124</v>
          </cell>
          <cell r="R485">
            <v>114</v>
          </cell>
          <cell r="W485">
            <v>0</v>
          </cell>
          <cell r="Z485">
            <v>0</v>
          </cell>
          <cell r="AA485">
            <v>786</v>
          </cell>
          <cell r="AB485">
            <v>786</v>
          </cell>
          <cell r="AC485">
            <v>0</v>
          </cell>
          <cell r="AD485">
            <v>0</v>
          </cell>
          <cell r="AE485">
            <v>786</v>
          </cell>
        </row>
        <row r="486">
          <cell r="B486">
            <v>1713702</v>
          </cell>
          <cell r="C486" t="str">
            <v>SPAN</v>
          </cell>
          <cell r="D486">
            <v>7137</v>
          </cell>
          <cell r="E486">
            <v>7137</v>
          </cell>
          <cell r="F486" t="str">
            <v>LAUSD/USC MTH/SC MAG</v>
          </cell>
          <cell r="G486" t="str">
            <v>32ND ST MAGNET SCH</v>
          </cell>
          <cell r="P486">
            <v>0</v>
          </cell>
          <cell r="S486">
            <v>96</v>
          </cell>
          <cell r="T486">
            <v>87</v>
          </cell>
          <cell r="U486">
            <v>68</v>
          </cell>
          <cell r="V486">
            <v>60</v>
          </cell>
          <cell r="Z486">
            <v>0</v>
          </cell>
          <cell r="AA486">
            <v>311</v>
          </cell>
          <cell r="AB486">
            <v>311</v>
          </cell>
          <cell r="AE486">
            <v>311</v>
          </cell>
        </row>
        <row r="487">
          <cell r="B487">
            <v>1715101</v>
          </cell>
          <cell r="C487" t="str">
            <v>E</v>
          </cell>
          <cell r="D487">
            <v>7151</v>
          </cell>
          <cell r="E487" t="e">
            <v>#N/A</v>
          </cell>
          <cell r="F487" t="str">
            <v>WEEMES EL YRS            E</v>
          </cell>
          <cell r="G487" t="str">
            <v>WEEMES EL YRS            E</v>
          </cell>
          <cell r="H487">
            <v>143</v>
          </cell>
          <cell r="I487">
            <v>158</v>
          </cell>
          <cell r="J487">
            <v>165</v>
          </cell>
          <cell r="K487">
            <v>161</v>
          </cell>
          <cell r="L487">
            <v>175</v>
          </cell>
          <cell r="M487">
            <v>161</v>
          </cell>
          <cell r="N487">
            <v>0</v>
          </cell>
          <cell r="P487">
            <v>0</v>
          </cell>
          <cell r="W487">
            <v>55</v>
          </cell>
          <cell r="Z487">
            <v>55</v>
          </cell>
          <cell r="AA487">
            <v>963</v>
          </cell>
          <cell r="AB487">
            <v>1018</v>
          </cell>
          <cell r="AC487">
            <v>33</v>
          </cell>
          <cell r="AD487">
            <v>0</v>
          </cell>
          <cell r="AE487">
            <v>1051</v>
          </cell>
        </row>
        <row r="488">
          <cell r="B488">
            <v>1716401</v>
          </cell>
          <cell r="C488" t="str">
            <v>E</v>
          </cell>
          <cell r="D488">
            <v>7164</v>
          </cell>
          <cell r="E488" t="e">
            <v>#N/A</v>
          </cell>
          <cell r="F488" t="str">
            <v>BRIGHT EL                E</v>
          </cell>
          <cell r="G488" t="str">
            <v>BRIGHT EL                E</v>
          </cell>
          <cell r="H488">
            <v>126</v>
          </cell>
          <cell r="I488">
            <v>124</v>
          </cell>
          <cell r="J488">
            <v>123</v>
          </cell>
          <cell r="K488">
            <v>120</v>
          </cell>
          <cell r="L488">
            <v>116</v>
          </cell>
          <cell r="M488">
            <v>131</v>
          </cell>
          <cell r="N488">
            <v>0</v>
          </cell>
          <cell r="P488">
            <v>0</v>
          </cell>
          <cell r="W488">
            <v>8</v>
          </cell>
          <cell r="Z488">
            <v>8</v>
          </cell>
          <cell r="AA488">
            <v>740</v>
          </cell>
          <cell r="AB488">
            <v>748</v>
          </cell>
          <cell r="AC488">
            <v>30</v>
          </cell>
          <cell r="AD488">
            <v>0</v>
          </cell>
          <cell r="AE488">
            <v>778</v>
          </cell>
        </row>
        <row r="489">
          <cell r="B489">
            <v>1717801</v>
          </cell>
          <cell r="C489" t="str">
            <v>E</v>
          </cell>
          <cell r="D489">
            <v>7178</v>
          </cell>
          <cell r="E489" t="e">
            <v>#N/A</v>
          </cell>
          <cell r="F489" t="str">
            <v>TOLAND WAY EL            E</v>
          </cell>
          <cell r="G489" t="str">
            <v>TOLAND WAY EL            E</v>
          </cell>
          <cell r="H489">
            <v>39</v>
          </cell>
          <cell r="I489">
            <v>60</v>
          </cell>
          <cell r="J489">
            <v>58</v>
          </cell>
          <cell r="K489">
            <v>52</v>
          </cell>
          <cell r="L489">
            <v>53</v>
          </cell>
          <cell r="M489">
            <v>52</v>
          </cell>
          <cell r="N489">
            <v>52</v>
          </cell>
          <cell r="P489">
            <v>52</v>
          </cell>
          <cell r="W489">
            <v>13</v>
          </cell>
          <cell r="Z489">
            <v>13</v>
          </cell>
          <cell r="AA489">
            <v>366</v>
          </cell>
          <cell r="AB489">
            <v>379</v>
          </cell>
          <cell r="AC489">
            <v>30</v>
          </cell>
          <cell r="AD489">
            <v>0</v>
          </cell>
          <cell r="AE489">
            <v>409</v>
          </cell>
        </row>
        <row r="490">
          <cell r="B490">
            <v>1719201</v>
          </cell>
          <cell r="C490" t="str">
            <v>E</v>
          </cell>
          <cell r="D490">
            <v>7192</v>
          </cell>
          <cell r="E490" t="e">
            <v>#N/A</v>
          </cell>
          <cell r="F490" t="str">
            <v>TOLUCA LAKE EL           E</v>
          </cell>
          <cell r="G490" t="str">
            <v>TOLUCA LAKE EL           E</v>
          </cell>
          <cell r="H490">
            <v>69</v>
          </cell>
          <cell r="I490">
            <v>77</v>
          </cell>
          <cell r="J490">
            <v>81</v>
          </cell>
          <cell r="K490">
            <v>79</v>
          </cell>
          <cell r="L490">
            <v>74</v>
          </cell>
          <cell r="M490">
            <v>83</v>
          </cell>
          <cell r="N490">
            <v>0</v>
          </cell>
          <cell r="P490">
            <v>0</v>
          </cell>
          <cell r="W490">
            <v>27</v>
          </cell>
          <cell r="Z490">
            <v>27</v>
          </cell>
          <cell r="AA490">
            <v>463</v>
          </cell>
          <cell r="AB490">
            <v>490</v>
          </cell>
          <cell r="AC490">
            <v>28</v>
          </cell>
          <cell r="AD490">
            <v>18</v>
          </cell>
          <cell r="AE490">
            <v>536</v>
          </cell>
        </row>
        <row r="491">
          <cell r="B491">
            <v>1719801</v>
          </cell>
          <cell r="C491" t="str">
            <v>E</v>
          </cell>
          <cell r="D491">
            <v>7198</v>
          </cell>
          <cell r="E491" t="e">
            <v>#N/A</v>
          </cell>
          <cell r="F491" t="str">
            <v>TOPANGA EL               E</v>
          </cell>
          <cell r="G491" t="str">
            <v>TOPANGA EL               E</v>
          </cell>
          <cell r="H491">
            <v>69</v>
          </cell>
          <cell r="I491">
            <v>71</v>
          </cell>
          <cell r="J491">
            <v>42</v>
          </cell>
          <cell r="K491">
            <v>47</v>
          </cell>
          <cell r="L491">
            <v>38</v>
          </cell>
          <cell r="M491">
            <v>56</v>
          </cell>
          <cell r="N491">
            <v>15</v>
          </cell>
          <cell r="P491">
            <v>15</v>
          </cell>
          <cell r="W491">
            <v>0</v>
          </cell>
          <cell r="Z491">
            <v>0</v>
          </cell>
          <cell r="AA491">
            <v>338</v>
          </cell>
          <cell r="AB491">
            <v>338</v>
          </cell>
          <cell r="AC491">
            <v>0</v>
          </cell>
          <cell r="AD491">
            <v>0</v>
          </cell>
          <cell r="AE491">
            <v>338</v>
          </cell>
        </row>
        <row r="492">
          <cell r="B492">
            <v>1720101</v>
          </cell>
          <cell r="C492" t="str">
            <v>E</v>
          </cell>
          <cell r="D492">
            <v>7201</v>
          </cell>
          <cell r="E492" t="e">
            <v>#N/A</v>
          </cell>
          <cell r="F492" t="str">
            <v>TOPEKA DR EL             E</v>
          </cell>
          <cell r="G492" t="str">
            <v>TOPEKA DR EL             E</v>
          </cell>
          <cell r="H492">
            <v>87</v>
          </cell>
          <cell r="I492">
            <v>100</v>
          </cell>
          <cell r="J492">
            <v>84</v>
          </cell>
          <cell r="K492">
            <v>101</v>
          </cell>
          <cell r="L492">
            <v>86</v>
          </cell>
          <cell r="M492">
            <v>96</v>
          </cell>
          <cell r="N492">
            <v>0</v>
          </cell>
          <cell r="P492">
            <v>0</v>
          </cell>
          <cell r="W492">
            <v>0</v>
          </cell>
          <cell r="Z492">
            <v>0</v>
          </cell>
          <cell r="AA492">
            <v>554</v>
          </cell>
          <cell r="AB492">
            <v>554</v>
          </cell>
          <cell r="AC492">
            <v>0</v>
          </cell>
          <cell r="AD492">
            <v>6</v>
          </cell>
          <cell r="AE492">
            <v>560</v>
          </cell>
        </row>
        <row r="493">
          <cell r="B493">
            <v>1720501</v>
          </cell>
          <cell r="C493" t="str">
            <v>E</v>
          </cell>
          <cell r="D493">
            <v>7205</v>
          </cell>
          <cell r="E493" t="e">
            <v>#N/A</v>
          </cell>
          <cell r="F493" t="str">
            <v>TOWNE EL                 E</v>
          </cell>
          <cell r="G493" t="str">
            <v>TOWNE EL                 E</v>
          </cell>
          <cell r="H493">
            <v>45</v>
          </cell>
          <cell r="I493">
            <v>57</v>
          </cell>
          <cell r="J493">
            <v>72</v>
          </cell>
          <cell r="K493">
            <v>60</v>
          </cell>
          <cell r="L493">
            <v>61</v>
          </cell>
          <cell r="M493">
            <v>66</v>
          </cell>
          <cell r="N493">
            <v>0</v>
          </cell>
          <cell r="P493">
            <v>0</v>
          </cell>
          <cell r="W493">
            <v>12</v>
          </cell>
          <cell r="Z493">
            <v>12</v>
          </cell>
          <cell r="AA493">
            <v>361</v>
          </cell>
          <cell r="AB493">
            <v>373</v>
          </cell>
          <cell r="AC493">
            <v>30</v>
          </cell>
          <cell r="AD493">
            <v>0</v>
          </cell>
          <cell r="AE493">
            <v>403</v>
          </cell>
        </row>
        <row r="494">
          <cell r="B494">
            <v>1721901</v>
          </cell>
          <cell r="C494" t="str">
            <v>E</v>
          </cell>
          <cell r="D494">
            <v>7219</v>
          </cell>
          <cell r="E494" t="e">
            <v>#N/A</v>
          </cell>
          <cell r="F494" t="str">
            <v>TRINITY EL YRS           E</v>
          </cell>
          <cell r="G494" t="str">
            <v>TRINITY EL YRS           E</v>
          </cell>
          <cell r="H494">
            <v>48</v>
          </cell>
          <cell r="I494">
            <v>65</v>
          </cell>
          <cell r="J494">
            <v>140</v>
          </cell>
          <cell r="K494">
            <v>130</v>
          </cell>
          <cell r="L494">
            <v>132</v>
          </cell>
          <cell r="M494">
            <v>121</v>
          </cell>
          <cell r="N494">
            <v>0</v>
          </cell>
          <cell r="P494">
            <v>0</v>
          </cell>
          <cell r="W494">
            <v>54</v>
          </cell>
          <cell r="Z494">
            <v>54</v>
          </cell>
          <cell r="AA494">
            <v>636</v>
          </cell>
          <cell r="AB494">
            <v>690</v>
          </cell>
          <cell r="AC494">
            <v>30</v>
          </cell>
          <cell r="AD494">
            <v>0</v>
          </cell>
          <cell r="AE494">
            <v>720</v>
          </cell>
        </row>
        <row r="495">
          <cell r="B495">
            <v>1722001</v>
          </cell>
          <cell r="C495" t="str">
            <v>E</v>
          </cell>
          <cell r="D495">
            <v>7220</v>
          </cell>
          <cell r="E495" t="e">
            <v>#N/A</v>
          </cell>
          <cell r="F495" t="str">
            <v>MAPLE PC                 E</v>
          </cell>
          <cell r="G495" t="str">
            <v>MAPLE PC                 E</v>
          </cell>
          <cell r="H495">
            <v>118</v>
          </cell>
          <cell r="I495">
            <v>84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P495">
            <v>0</v>
          </cell>
          <cell r="W495">
            <v>0</v>
          </cell>
          <cell r="Z495">
            <v>0</v>
          </cell>
          <cell r="AA495">
            <v>202</v>
          </cell>
          <cell r="AB495">
            <v>202</v>
          </cell>
          <cell r="AC495">
            <v>0</v>
          </cell>
          <cell r="AD495">
            <v>8</v>
          </cell>
          <cell r="AE495">
            <v>210</v>
          </cell>
        </row>
        <row r="496">
          <cell r="B496">
            <v>1724701</v>
          </cell>
          <cell r="C496" t="str">
            <v>E</v>
          </cell>
          <cell r="D496">
            <v>7247</v>
          </cell>
          <cell r="E496" t="e">
            <v>#N/A</v>
          </cell>
          <cell r="F496" t="str">
            <v>TULSA EL                 E</v>
          </cell>
          <cell r="G496" t="str">
            <v>TULSA EL                 E</v>
          </cell>
          <cell r="H496">
            <v>97</v>
          </cell>
          <cell r="I496">
            <v>100</v>
          </cell>
          <cell r="J496">
            <v>67</v>
          </cell>
          <cell r="K496">
            <v>83</v>
          </cell>
          <cell r="L496">
            <v>94</v>
          </cell>
          <cell r="M496">
            <v>90</v>
          </cell>
          <cell r="N496">
            <v>0</v>
          </cell>
          <cell r="P496">
            <v>0</v>
          </cell>
          <cell r="W496">
            <v>41</v>
          </cell>
          <cell r="Z496">
            <v>41</v>
          </cell>
          <cell r="AA496">
            <v>531</v>
          </cell>
          <cell r="AB496">
            <v>572</v>
          </cell>
          <cell r="AC496">
            <v>30</v>
          </cell>
          <cell r="AD496">
            <v>0</v>
          </cell>
          <cell r="AE496">
            <v>602</v>
          </cell>
        </row>
        <row r="497">
          <cell r="B497">
            <v>1726001</v>
          </cell>
          <cell r="C497" t="str">
            <v>E</v>
          </cell>
          <cell r="D497">
            <v>7260</v>
          </cell>
          <cell r="E497" t="e">
            <v>#N/A</v>
          </cell>
          <cell r="F497" t="str">
            <v>TWEEDY EL YRS            E</v>
          </cell>
          <cell r="G497" t="str">
            <v>TWEEDY EL YRS            E</v>
          </cell>
          <cell r="H497">
            <v>102</v>
          </cell>
          <cell r="I497">
            <v>124</v>
          </cell>
          <cell r="J497">
            <v>103</v>
          </cell>
          <cell r="K497">
            <v>116</v>
          </cell>
          <cell r="L497">
            <v>123</v>
          </cell>
          <cell r="M497">
            <v>112</v>
          </cell>
          <cell r="N497">
            <v>0</v>
          </cell>
          <cell r="P497">
            <v>0</v>
          </cell>
          <cell r="W497">
            <v>14</v>
          </cell>
          <cell r="Z497">
            <v>14</v>
          </cell>
          <cell r="AA497">
            <v>680</v>
          </cell>
          <cell r="AB497">
            <v>694</v>
          </cell>
          <cell r="AC497">
            <v>29</v>
          </cell>
          <cell r="AD497">
            <v>14</v>
          </cell>
          <cell r="AE497">
            <v>737</v>
          </cell>
        </row>
        <row r="498">
          <cell r="B498">
            <v>1727401</v>
          </cell>
          <cell r="C498" t="str">
            <v>E</v>
          </cell>
          <cell r="D498">
            <v>7274</v>
          </cell>
          <cell r="E498" t="e">
            <v>#N/A</v>
          </cell>
          <cell r="F498" t="str">
            <v>20TH ST EL YRS           E</v>
          </cell>
          <cell r="G498" t="str">
            <v>20TH ST EL YRS           E</v>
          </cell>
          <cell r="H498">
            <v>109</v>
          </cell>
          <cell r="I498">
            <v>98</v>
          </cell>
          <cell r="J498">
            <v>109</v>
          </cell>
          <cell r="K498">
            <v>101</v>
          </cell>
          <cell r="L498">
            <v>116</v>
          </cell>
          <cell r="M498">
            <v>92</v>
          </cell>
          <cell r="N498">
            <v>0</v>
          </cell>
          <cell r="P498">
            <v>0</v>
          </cell>
          <cell r="W498">
            <v>31</v>
          </cell>
          <cell r="Z498">
            <v>31</v>
          </cell>
          <cell r="AA498">
            <v>625</v>
          </cell>
          <cell r="AB498">
            <v>656</v>
          </cell>
          <cell r="AC498">
            <v>60</v>
          </cell>
          <cell r="AD498">
            <v>11</v>
          </cell>
          <cell r="AE498">
            <v>727</v>
          </cell>
        </row>
        <row r="499">
          <cell r="B499">
            <v>1728801</v>
          </cell>
          <cell r="C499" t="str">
            <v>E</v>
          </cell>
          <cell r="D499">
            <v>7288</v>
          </cell>
          <cell r="E499" t="e">
            <v>#N/A</v>
          </cell>
          <cell r="F499" t="str">
            <v>28TH ST EL YRS           E</v>
          </cell>
          <cell r="G499" t="str">
            <v>28TH ST EL YRS           E</v>
          </cell>
          <cell r="H499">
            <v>221</v>
          </cell>
          <cell r="I499">
            <v>228</v>
          </cell>
          <cell r="J499">
            <v>222</v>
          </cell>
          <cell r="K499">
            <v>228</v>
          </cell>
          <cell r="L499">
            <v>207</v>
          </cell>
          <cell r="M499">
            <v>208</v>
          </cell>
          <cell r="N499">
            <v>0</v>
          </cell>
          <cell r="P499">
            <v>0</v>
          </cell>
          <cell r="W499">
            <v>24</v>
          </cell>
          <cell r="Z499">
            <v>24</v>
          </cell>
          <cell r="AA499">
            <v>1314</v>
          </cell>
          <cell r="AB499">
            <v>1338</v>
          </cell>
          <cell r="AC499">
            <v>62</v>
          </cell>
          <cell r="AD499">
            <v>0</v>
          </cell>
          <cell r="AE499">
            <v>1400</v>
          </cell>
        </row>
        <row r="500">
          <cell r="B500">
            <v>1730101</v>
          </cell>
          <cell r="C500" t="str">
            <v>E</v>
          </cell>
          <cell r="D500">
            <v>7301</v>
          </cell>
          <cell r="E500" t="e">
            <v>#N/A</v>
          </cell>
          <cell r="F500" t="str">
            <v>24TH ST EL YRS           E</v>
          </cell>
          <cell r="G500" t="str">
            <v>24TH ST EL YRS           E</v>
          </cell>
          <cell r="H500">
            <v>131</v>
          </cell>
          <cell r="I500">
            <v>133</v>
          </cell>
          <cell r="J500">
            <v>122</v>
          </cell>
          <cell r="K500">
            <v>126</v>
          </cell>
          <cell r="L500">
            <v>127</v>
          </cell>
          <cell r="M500">
            <v>119</v>
          </cell>
          <cell r="N500">
            <v>0</v>
          </cell>
          <cell r="P500">
            <v>0</v>
          </cell>
          <cell r="W500">
            <v>57</v>
          </cell>
          <cell r="Z500">
            <v>57</v>
          </cell>
          <cell r="AA500">
            <v>758</v>
          </cell>
          <cell r="AB500">
            <v>815</v>
          </cell>
          <cell r="AC500">
            <v>30</v>
          </cell>
          <cell r="AD500">
            <v>0</v>
          </cell>
          <cell r="AE500">
            <v>845</v>
          </cell>
        </row>
        <row r="501">
          <cell r="B501">
            <v>1732901</v>
          </cell>
          <cell r="C501" t="str">
            <v>E</v>
          </cell>
          <cell r="D501">
            <v>7329</v>
          </cell>
          <cell r="E501" t="e">
            <v>#N/A</v>
          </cell>
          <cell r="F501" t="str">
            <v>232ND PL EL              E</v>
          </cell>
          <cell r="G501" t="str">
            <v>232ND PL EL              E</v>
          </cell>
          <cell r="H501">
            <v>70</v>
          </cell>
          <cell r="I501">
            <v>73</v>
          </cell>
          <cell r="J501">
            <v>77</v>
          </cell>
          <cell r="K501">
            <v>74</v>
          </cell>
          <cell r="L501">
            <v>89</v>
          </cell>
          <cell r="M501">
            <v>80</v>
          </cell>
          <cell r="N501">
            <v>0</v>
          </cell>
          <cell r="P501">
            <v>0</v>
          </cell>
          <cell r="W501">
            <v>25</v>
          </cell>
          <cell r="Z501">
            <v>25</v>
          </cell>
          <cell r="AA501">
            <v>463</v>
          </cell>
          <cell r="AB501">
            <v>488</v>
          </cell>
          <cell r="AC501">
            <v>60</v>
          </cell>
          <cell r="AD501">
            <v>15</v>
          </cell>
          <cell r="AE501">
            <v>563</v>
          </cell>
        </row>
        <row r="502">
          <cell r="B502">
            <v>1734201</v>
          </cell>
          <cell r="C502" t="str">
            <v>E</v>
          </cell>
          <cell r="D502">
            <v>7342</v>
          </cell>
          <cell r="E502" t="e">
            <v>#N/A</v>
          </cell>
          <cell r="F502" t="str">
            <v>MEYLER EL YRS            E</v>
          </cell>
          <cell r="G502" t="str">
            <v>MEYLER EL YRS            E</v>
          </cell>
          <cell r="H502">
            <v>126</v>
          </cell>
          <cell r="I502">
            <v>139</v>
          </cell>
          <cell r="J502">
            <v>150</v>
          </cell>
          <cell r="K502">
            <v>139</v>
          </cell>
          <cell r="L502">
            <v>128</v>
          </cell>
          <cell r="M502">
            <v>141</v>
          </cell>
          <cell r="N502">
            <v>0</v>
          </cell>
          <cell r="P502">
            <v>0</v>
          </cell>
          <cell r="W502">
            <v>33</v>
          </cell>
          <cell r="Z502">
            <v>33</v>
          </cell>
          <cell r="AA502">
            <v>823</v>
          </cell>
          <cell r="AB502">
            <v>856</v>
          </cell>
          <cell r="AC502">
            <v>60</v>
          </cell>
          <cell r="AD502">
            <v>0</v>
          </cell>
          <cell r="AE502">
            <v>916</v>
          </cell>
        </row>
        <row r="503">
          <cell r="B503">
            <v>1735601</v>
          </cell>
          <cell r="C503" t="str">
            <v>E</v>
          </cell>
          <cell r="D503">
            <v>7356</v>
          </cell>
          <cell r="E503" t="e">
            <v>#N/A</v>
          </cell>
          <cell r="F503" t="str">
            <v>UNION EL YRS             E</v>
          </cell>
          <cell r="G503" t="str">
            <v>UNION EL YRS             E</v>
          </cell>
          <cell r="H503">
            <v>186</v>
          </cell>
          <cell r="I503">
            <v>174</v>
          </cell>
          <cell r="J503">
            <v>181</v>
          </cell>
          <cell r="K503">
            <v>190</v>
          </cell>
          <cell r="L503">
            <v>160</v>
          </cell>
          <cell r="M503">
            <v>162</v>
          </cell>
          <cell r="N503">
            <v>0</v>
          </cell>
          <cell r="P503">
            <v>0</v>
          </cell>
          <cell r="W503">
            <v>51</v>
          </cell>
          <cell r="Z503">
            <v>51</v>
          </cell>
          <cell r="AA503">
            <v>1053</v>
          </cell>
          <cell r="AB503">
            <v>1104</v>
          </cell>
          <cell r="AC503">
            <v>75</v>
          </cell>
          <cell r="AD503">
            <v>16</v>
          </cell>
          <cell r="AE503">
            <v>1195</v>
          </cell>
        </row>
        <row r="504">
          <cell r="B504">
            <v>1737001</v>
          </cell>
          <cell r="C504" t="str">
            <v>SPAN</v>
          </cell>
          <cell r="D504">
            <v>7370</v>
          </cell>
          <cell r="E504" t="e">
            <v>#N/A</v>
          </cell>
          <cell r="F504" t="str">
            <v>UTAH EL</v>
          </cell>
          <cell r="G504" t="str">
            <v>UTAH EL</v>
          </cell>
          <cell r="H504">
            <v>46</v>
          </cell>
          <cell r="I504">
            <v>39</v>
          </cell>
          <cell r="J504">
            <v>34</v>
          </cell>
          <cell r="K504">
            <v>47</v>
          </cell>
          <cell r="L504">
            <v>38</v>
          </cell>
          <cell r="M504">
            <v>44</v>
          </cell>
          <cell r="N504">
            <v>0</v>
          </cell>
          <cell r="O504">
            <v>43</v>
          </cell>
          <cell r="P504">
            <v>43</v>
          </cell>
          <cell r="Q504">
            <v>46</v>
          </cell>
          <cell r="R504">
            <v>69</v>
          </cell>
          <cell r="W504">
            <v>33</v>
          </cell>
          <cell r="Z504">
            <v>33</v>
          </cell>
          <cell r="AA504">
            <v>406</v>
          </cell>
          <cell r="AB504">
            <v>439</v>
          </cell>
          <cell r="AC504">
            <v>30</v>
          </cell>
          <cell r="AD504">
            <v>4</v>
          </cell>
          <cell r="AE504">
            <v>473</v>
          </cell>
        </row>
        <row r="505">
          <cell r="B505">
            <v>1738401</v>
          </cell>
          <cell r="C505" t="str">
            <v>E</v>
          </cell>
          <cell r="D505">
            <v>7384</v>
          </cell>
          <cell r="E505" t="e">
            <v>#N/A</v>
          </cell>
          <cell r="F505" t="str">
            <v>VALERIO EL               E</v>
          </cell>
          <cell r="G505" t="str">
            <v>VALERIO EL               E</v>
          </cell>
          <cell r="H505">
            <v>188</v>
          </cell>
          <cell r="I505">
            <v>184</v>
          </cell>
          <cell r="J505">
            <v>190</v>
          </cell>
          <cell r="K505">
            <v>156</v>
          </cell>
          <cell r="L505">
            <v>198</v>
          </cell>
          <cell r="M505">
            <v>198</v>
          </cell>
          <cell r="N505">
            <v>0</v>
          </cell>
          <cell r="P505">
            <v>0</v>
          </cell>
          <cell r="W505">
            <v>49</v>
          </cell>
          <cell r="Z505">
            <v>49</v>
          </cell>
          <cell r="AA505">
            <v>1114</v>
          </cell>
          <cell r="AB505">
            <v>1163</v>
          </cell>
          <cell r="AC505">
            <v>58</v>
          </cell>
          <cell r="AD505">
            <v>26</v>
          </cell>
          <cell r="AE505">
            <v>1247</v>
          </cell>
        </row>
        <row r="506">
          <cell r="B506">
            <v>1739001</v>
          </cell>
          <cell r="C506" t="str">
            <v>SPAN</v>
          </cell>
          <cell r="D506">
            <v>7390</v>
          </cell>
          <cell r="E506">
            <v>7390</v>
          </cell>
          <cell r="F506" t="str">
            <v>VALLEY ALT SCH</v>
          </cell>
          <cell r="G506" t="str">
            <v>VALLEY ALT SCH</v>
          </cell>
          <cell r="H506">
            <v>48</v>
          </cell>
          <cell r="I506">
            <v>48</v>
          </cell>
          <cell r="J506">
            <v>48</v>
          </cell>
          <cell r="K506">
            <v>48</v>
          </cell>
          <cell r="L506">
            <v>34</v>
          </cell>
          <cell r="M506">
            <v>34</v>
          </cell>
          <cell r="N506">
            <v>0</v>
          </cell>
          <cell r="O506">
            <v>61</v>
          </cell>
          <cell r="P506">
            <v>61</v>
          </cell>
          <cell r="Q506">
            <v>61</v>
          </cell>
          <cell r="R506">
            <v>60</v>
          </cell>
          <cell r="S506">
            <v>67</v>
          </cell>
          <cell r="T506">
            <v>50</v>
          </cell>
          <cell r="U506">
            <v>50</v>
          </cell>
          <cell r="V506">
            <v>41</v>
          </cell>
          <cell r="W506">
            <v>0</v>
          </cell>
          <cell r="Z506">
            <v>0</v>
          </cell>
          <cell r="AA506">
            <v>650</v>
          </cell>
          <cell r="AB506">
            <v>650</v>
          </cell>
          <cell r="AC506">
            <v>0</v>
          </cell>
          <cell r="AD506">
            <v>0</v>
          </cell>
          <cell r="AE506">
            <v>650</v>
          </cell>
        </row>
        <row r="507">
          <cell r="B507">
            <v>1739701</v>
          </cell>
          <cell r="C507" t="str">
            <v>E</v>
          </cell>
          <cell r="D507">
            <v>7397</v>
          </cell>
          <cell r="E507" t="e">
            <v>#N/A</v>
          </cell>
          <cell r="F507" t="str">
            <v>VALLEY VIEW EL           E</v>
          </cell>
          <cell r="G507" t="str">
            <v>VALLEY VIEW EL           E</v>
          </cell>
          <cell r="H507">
            <v>48</v>
          </cell>
          <cell r="I507">
            <v>41</v>
          </cell>
          <cell r="J507">
            <v>41</v>
          </cell>
          <cell r="K507">
            <v>46</v>
          </cell>
          <cell r="L507">
            <v>32</v>
          </cell>
          <cell r="M507">
            <v>35</v>
          </cell>
          <cell r="N507">
            <v>16</v>
          </cell>
          <cell r="P507">
            <v>16</v>
          </cell>
          <cell r="W507">
            <v>0</v>
          </cell>
          <cell r="Z507">
            <v>0</v>
          </cell>
          <cell r="AA507">
            <v>259</v>
          </cell>
          <cell r="AB507">
            <v>259</v>
          </cell>
          <cell r="AC507">
            <v>0</v>
          </cell>
          <cell r="AD507">
            <v>0</v>
          </cell>
          <cell r="AE507">
            <v>259</v>
          </cell>
        </row>
        <row r="508">
          <cell r="B508">
            <v>1741101</v>
          </cell>
          <cell r="C508" t="str">
            <v>E</v>
          </cell>
          <cell r="D508">
            <v>7411</v>
          </cell>
          <cell r="E508" t="e">
            <v>#N/A</v>
          </cell>
          <cell r="F508" t="str">
            <v>VANALDEN EL              E</v>
          </cell>
          <cell r="G508" t="str">
            <v>VANALDEN EL              E</v>
          </cell>
          <cell r="H508">
            <v>70</v>
          </cell>
          <cell r="I508">
            <v>73</v>
          </cell>
          <cell r="J508">
            <v>66</v>
          </cell>
          <cell r="K508">
            <v>85</v>
          </cell>
          <cell r="L508">
            <v>75</v>
          </cell>
          <cell r="M508">
            <v>77</v>
          </cell>
          <cell r="N508">
            <v>0</v>
          </cell>
          <cell r="P508">
            <v>0</v>
          </cell>
          <cell r="W508">
            <v>0</v>
          </cell>
          <cell r="Z508">
            <v>0</v>
          </cell>
          <cell r="AA508">
            <v>446</v>
          </cell>
          <cell r="AB508">
            <v>446</v>
          </cell>
          <cell r="AC508">
            <v>30</v>
          </cell>
          <cell r="AD508">
            <v>0</v>
          </cell>
          <cell r="AE508">
            <v>476</v>
          </cell>
        </row>
        <row r="509">
          <cell r="B509">
            <v>1741901</v>
          </cell>
          <cell r="C509" t="str">
            <v>E</v>
          </cell>
          <cell r="D509">
            <v>7419</v>
          </cell>
          <cell r="E509" t="e">
            <v>#N/A</v>
          </cell>
          <cell r="F509" t="str">
            <v>VAN DEENE EL             E</v>
          </cell>
          <cell r="G509" t="str">
            <v>VAN DEENE EL             E</v>
          </cell>
          <cell r="H509">
            <v>72</v>
          </cell>
          <cell r="I509">
            <v>60</v>
          </cell>
          <cell r="J509">
            <v>56</v>
          </cell>
          <cell r="K509">
            <v>49</v>
          </cell>
          <cell r="L509">
            <v>69</v>
          </cell>
          <cell r="M509">
            <v>39</v>
          </cell>
          <cell r="N509">
            <v>0</v>
          </cell>
          <cell r="P509">
            <v>0</v>
          </cell>
          <cell r="W509">
            <v>17</v>
          </cell>
          <cell r="Z509">
            <v>17</v>
          </cell>
          <cell r="AA509">
            <v>345</v>
          </cell>
          <cell r="AB509">
            <v>362</v>
          </cell>
          <cell r="AC509">
            <v>30</v>
          </cell>
          <cell r="AD509">
            <v>35</v>
          </cell>
          <cell r="AE509">
            <v>427</v>
          </cell>
        </row>
        <row r="510">
          <cell r="B510">
            <v>1742201</v>
          </cell>
          <cell r="C510" t="str">
            <v>E</v>
          </cell>
          <cell r="D510">
            <v>7422</v>
          </cell>
          <cell r="E510" t="e">
            <v>#N/A</v>
          </cell>
          <cell r="F510" t="str">
            <v>VAN GOGH EL              E</v>
          </cell>
          <cell r="G510" t="str">
            <v>VAN GOGH EL              E</v>
          </cell>
          <cell r="H510">
            <v>85</v>
          </cell>
          <cell r="I510">
            <v>77</v>
          </cell>
          <cell r="J510">
            <v>64</v>
          </cell>
          <cell r="K510">
            <v>77</v>
          </cell>
          <cell r="L510">
            <v>76</v>
          </cell>
          <cell r="M510">
            <v>63</v>
          </cell>
          <cell r="N510">
            <v>0</v>
          </cell>
          <cell r="P510">
            <v>0</v>
          </cell>
          <cell r="W510">
            <v>18</v>
          </cell>
          <cell r="Z510">
            <v>18</v>
          </cell>
          <cell r="AA510">
            <v>442</v>
          </cell>
          <cell r="AB510">
            <v>460</v>
          </cell>
          <cell r="AC510">
            <v>0</v>
          </cell>
          <cell r="AD510">
            <v>0</v>
          </cell>
          <cell r="AE510">
            <v>460</v>
          </cell>
        </row>
        <row r="511">
          <cell r="B511">
            <v>1742501</v>
          </cell>
          <cell r="C511" t="str">
            <v>E</v>
          </cell>
          <cell r="D511">
            <v>7425</v>
          </cell>
          <cell r="E511" t="e">
            <v>#N/A</v>
          </cell>
          <cell r="F511" t="str">
            <v>VAN NESS EL YRS          E</v>
          </cell>
          <cell r="G511" t="str">
            <v>VAN NESS EL YRS          E</v>
          </cell>
          <cell r="H511">
            <v>54</v>
          </cell>
          <cell r="I511">
            <v>42</v>
          </cell>
          <cell r="J511">
            <v>45</v>
          </cell>
          <cell r="K511">
            <v>29</v>
          </cell>
          <cell r="L511">
            <v>46</v>
          </cell>
          <cell r="M511">
            <v>42</v>
          </cell>
          <cell r="N511">
            <v>0</v>
          </cell>
          <cell r="P511">
            <v>0</v>
          </cell>
          <cell r="W511">
            <v>10</v>
          </cell>
          <cell r="Z511">
            <v>10</v>
          </cell>
          <cell r="AA511">
            <v>258</v>
          </cell>
          <cell r="AB511">
            <v>268</v>
          </cell>
          <cell r="AC511">
            <v>19</v>
          </cell>
          <cell r="AD511">
            <v>0</v>
          </cell>
          <cell r="AE511">
            <v>287</v>
          </cell>
        </row>
        <row r="512">
          <cell r="B512">
            <v>1743201</v>
          </cell>
          <cell r="C512" t="str">
            <v>E</v>
          </cell>
          <cell r="D512">
            <v>7432</v>
          </cell>
          <cell r="E512" t="e">
            <v>#N/A</v>
          </cell>
          <cell r="F512" t="str">
            <v>COLUMBUS EL YRS          E</v>
          </cell>
          <cell r="G512" t="str">
            <v>COLUMBUS EL YRS          E</v>
          </cell>
          <cell r="H512">
            <v>105</v>
          </cell>
          <cell r="I512">
            <v>95</v>
          </cell>
          <cell r="J512">
            <v>95</v>
          </cell>
          <cell r="K512">
            <v>103</v>
          </cell>
          <cell r="L512">
            <v>108</v>
          </cell>
          <cell r="M512">
            <v>92</v>
          </cell>
          <cell r="N512">
            <v>0</v>
          </cell>
          <cell r="P512">
            <v>0</v>
          </cell>
          <cell r="W512">
            <v>7</v>
          </cell>
          <cell r="Z512">
            <v>7</v>
          </cell>
          <cell r="AA512">
            <v>598</v>
          </cell>
          <cell r="AB512">
            <v>605</v>
          </cell>
          <cell r="AC512">
            <v>0</v>
          </cell>
          <cell r="AD512">
            <v>0</v>
          </cell>
          <cell r="AE512">
            <v>605</v>
          </cell>
        </row>
        <row r="513">
          <cell r="B513">
            <v>1743801</v>
          </cell>
          <cell r="C513" t="str">
            <v>E</v>
          </cell>
          <cell r="D513">
            <v>7438</v>
          </cell>
          <cell r="E513" t="e">
            <v>#N/A</v>
          </cell>
          <cell r="F513" t="str">
            <v>VAN NUYS EL YRS          E</v>
          </cell>
          <cell r="G513" t="str">
            <v>VAN NUYS EL YRS          E</v>
          </cell>
          <cell r="H513">
            <v>0</v>
          </cell>
          <cell r="I513">
            <v>140</v>
          </cell>
          <cell r="J513">
            <v>105</v>
          </cell>
          <cell r="K513">
            <v>114</v>
          </cell>
          <cell r="L513">
            <v>91</v>
          </cell>
          <cell r="M513">
            <v>105</v>
          </cell>
          <cell r="N513">
            <v>0</v>
          </cell>
          <cell r="P513">
            <v>0</v>
          </cell>
          <cell r="W513">
            <v>43</v>
          </cell>
          <cell r="Z513">
            <v>43</v>
          </cell>
          <cell r="AA513">
            <v>555</v>
          </cell>
          <cell r="AB513">
            <v>598</v>
          </cell>
          <cell r="AC513">
            <v>100</v>
          </cell>
          <cell r="AD513">
            <v>2</v>
          </cell>
          <cell r="AE513">
            <v>700</v>
          </cell>
        </row>
        <row r="514">
          <cell r="B514">
            <v>1743901</v>
          </cell>
          <cell r="C514" t="str">
            <v>E</v>
          </cell>
          <cell r="D514">
            <v>7439</v>
          </cell>
          <cell r="E514" t="e">
            <v>#N/A</v>
          </cell>
          <cell r="F514" t="str">
            <v>KINDERGARTEN LRN ACAD    E</v>
          </cell>
          <cell r="G514" t="str">
            <v>KINDERGARTEN LRN ACAD    E</v>
          </cell>
          <cell r="H514">
            <v>147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P514">
            <v>0</v>
          </cell>
          <cell r="W514">
            <v>10</v>
          </cell>
          <cell r="Z514">
            <v>10</v>
          </cell>
          <cell r="AA514">
            <v>147</v>
          </cell>
          <cell r="AB514">
            <v>157</v>
          </cell>
          <cell r="AC514">
            <v>0</v>
          </cell>
          <cell r="AD514">
            <v>0</v>
          </cell>
          <cell r="AE514">
            <v>157</v>
          </cell>
        </row>
        <row r="515">
          <cell r="B515">
            <v>1746601</v>
          </cell>
          <cell r="C515" t="str">
            <v>E</v>
          </cell>
          <cell r="D515">
            <v>7466</v>
          </cell>
          <cell r="E515" t="e">
            <v>#N/A</v>
          </cell>
          <cell r="F515" t="str">
            <v>VENA EL                  E</v>
          </cell>
          <cell r="G515" t="str">
            <v>VENA EL                  E</v>
          </cell>
          <cell r="H515">
            <v>72</v>
          </cell>
          <cell r="I515">
            <v>62</v>
          </cell>
          <cell r="J515">
            <v>71</v>
          </cell>
          <cell r="K515">
            <v>66</v>
          </cell>
          <cell r="L515">
            <v>74</v>
          </cell>
          <cell r="M515">
            <v>53</v>
          </cell>
          <cell r="N515">
            <v>0</v>
          </cell>
          <cell r="P515">
            <v>0</v>
          </cell>
          <cell r="W515">
            <v>14</v>
          </cell>
          <cell r="Z515">
            <v>14</v>
          </cell>
          <cell r="AA515">
            <v>398</v>
          </cell>
          <cell r="AB515">
            <v>412</v>
          </cell>
          <cell r="AC515">
            <v>50</v>
          </cell>
          <cell r="AD515">
            <v>6</v>
          </cell>
          <cell r="AE515">
            <v>468</v>
          </cell>
        </row>
        <row r="516">
          <cell r="B516">
            <v>1746602</v>
          </cell>
          <cell r="C516" t="str">
            <v>E</v>
          </cell>
          <cell r="D516">
            <v>7466</v>
          </cell>
          <cell r="E516" t="e">
            <v>#N/A</v>
          </cell>
          <cell r="F516" t="str">
            <v>VENA GFTD MAG CTR        E</v>
          </cell>
          <cell r="G516" t="str">
            <v>VENA EL                  E</v>
          </cell>
          <cell r="H516">
            <v>0</v>
          </cell>
          <cell r="I516">
            <v>24</v>
          </cell>
          <cell r="J516">
            <v>23</v>
          </cell>
          <cell r="K516">
            <v>24</v>
          </cell>
          <cell r="L516">
            <v>51</v>
          </cell>
          <cell r="M516">
            <v>61</v>
          </cell>
          <cell r="N516">
            <v>0</v>
          </cell>
          <cell r="P516">
            <v>0</v>
          </cell>
          <cell r="W516">
            <v>0</v>
          </cell>
          <cell r="Z516">
            <v>0</v>
          </cell>
          <cell r="AA516">
            <v>183</v>
          </cell>
          <cell r="AB516">
            <v>183</v>
          </cell>
          <cell r="AC516">
            <v>0</v>
          </cell>
          <cell r="AD516">
            <v>0</v>
          </cell>
          <cell r="AE516">
            <v>183</v>
          </cell>
        </row>
        <row r="517">
          <cell r="B517">
            <v>1747901</v>
          </cell>
          <cell r="C517" t="str">
            <v>E</v>
          </cell>
          <cell r="D517">
            <v>7479</v>
          </cell>
          <cell r="E517" t="e">
            <v>#N/A</v>
          </cell>
          <cell r="F517" t="str">
            <v>VERMONT EL YRS           E</v>
          </cell>
          <cell r="G517" t="str">
            <v>VERMONT EL YRS           E</v>
          </cell>
          <cell r="H517">
            <v>134</v>
          </cell>
          <cell r="I517">
            <v>127</v>
          </cell>
          <cell r="J517">
            <v>128</v>
          </cell>
          <cell r="K517">
            <v>125</v>
          </cell>
          <cell r="L517">
            <v>126</v>
          </cell>
          <cell r="M517">
            <v>140</v>
          </cell>
          <cell r="N517">
            <v>0</v>
          </cell>
          <cell r="P517">
            <v>0</v>
          </cell>
          <cell r="W517">
            <v>31</v>
          </cell>
          <cell r="Z517">
            <v>31</v>
          </cell>
          <cell r="AA517">
            <v>780</v>
          </cell>
          <cell r="AB517">
            <v>811</v>
          </cell>
          <cell r="AC517">
            <v>51</v>
          </cell>
          <cell r="AD517">
            <v>0</v>
          </cell>
          <cell r="AE517">
            <v>862</v>
          </cell>
        </row>
        <row r="518">
          <cell r="B518">
            <v>1749301</v>
          </cell>
          <cell r="C518" t="str">
            <v>E</v>
          </cell>
          <cell r="D518">
            <v>7493</v>
          </cell>
          <cell r="E518" t="e">
            <v>#N/A</v>
          </cell>
          <cell r="F518" t="str">
            <v>VERNON CITY EL</v>
          </cell>
          <cell r="G518" t="str">
            <v>VERNON CITY EL</v>
          </cell>
          <cell r="H518">
            <v>40</v>
          </cell>
          <cell r="I518">
            <v>38</v>
          </cell>
          <cell r="J518">
            <v>36</v>
          </cell>
          <cell r="K518">
            <v>35</v>
          </cell>
          <cell r="L518">
            <v>29</v>
          </cell>
          <cell r="M518">
            <v>40</v>
          </cell>
          <cell r="N518">
            <v>0</v>
          </cell>
          <cell r="O518">
            <v>29</v>
          </cell>
          <cell r="P518">
            <v>29</v>
          </cell>
          <cell r="Q518">
            <v>29</v>
          </cell>
          <cell r="W518">
            <v>3</v>
          </cell>
          <cell r="Z518">
            <v>3</v>
          </cell>
          <cell r="AA518">
            <v>276</v>
          </cell>
          <cell r="AB518">
            <v>279</v>
          </cell>
          <cell r="AC518">
            <v>0</v>
          </cell>
          <cell r="AD518">
            <v>0</v>
          </cell>
          <cell r="AE518">
            <v>279</v>
          </cell>
        </row>
        <row r="519">
          <cell r="B519">
            <v>1750701</v>
          </cell>
          <cell r="C519" t="str">
            <v>E</v>
          </cell>
          <cell r="D519">
            <v>7507</v>
          </cell>
          <cell r="E519" t="e">
            <v>#N/A</v>
          </cell>
          <cell r="F519" t="str">
            <v>VICTORIA EL YRS          E</v>
          </cell>
          <cell r="G519" t="str">
            <v>VICTORIA EL YRS          E</v>
          </cell>
          <cell r="H519">
            <v>124</v>
          </cell>
          <cell r="I519">
            <v>135</v>
          </cell>
          <cell r="J519">
            <v>118</v>
          </cell>
          <cell r="K519">
            <v>129</v>
          </cell>
          <cell r="L519">
            <v>128</v>
          </cell>
          <cell r="M519">
            <v>113</v>
          </cell>
          <cell r="N519">
            <v>0</v>
          </cell>
          <cell r="P519">
            <v>0</v>
          </cell>
          <cell r="W519">
            <v>12</v>
          </cell>
          <cell r="Z519">
            <v>12</v>
          </cell>
          <cell r="AA519">
            <v>747</v>
          </cell>
          <cell r="AB519">
            <v>759</v>
          </cell>
          <cell r="AC519">
            <v>60</v>
          </cell>
          <cell r="AD519">
            <v>0</v>
          </cell>
          <cell r="AE519">
            <v>819</v>
          </cell>
        </row>
        <row r="520">
          <cell r="B520">
            <v>1752101</v>
          </cell>
          <cell r="C520" t="str">
            <v>E</v>
          </cell>
          <cell r="D520">
            <v>7521</v>
          </cell>
          <cell r="E520" t="e">
            <v>#N/A</v>
          </cell>
          <cell r="F520" t="str">
            <v>VICTORY EL YRS           E</v>
          </cell>
          <cell r="G520" t="str">
            <v>VICTORY EL YRS           E</v>
          </cell>
          <cell r="H520">
            <v>0</v>
          </cell>
          <cell r="I520">
            <v>183</v>
          </cell>
          <cell r="J520">
            <v>172</v>
          </cell>
          <cell r="K520">
            <v>157</v>
          </cell>
          <cell r="L520">
            <v>169</v>
          </cell>
          <cell r="M520">
            <v>155</v>
          </cell>
          <cell r="N520">
            <v>0</v>
          </cell>
          <cell r="P520">
            <v>0</v>
          </cell>
          <cell r="W520">
            <v>45</v>
          </cell>
          <cell r="Z520">
            <v>45</v>
          </cell>
          <cell r="AA520">
            <v>836</v>
          </cell>
          <cell r="AB520">
            <v>881</v>
          </cell>
          <cell r="AC520">
            <v>30</v>
          </cell>
          <cell r="AD520">
            <v>0</v>
          </cell>
          <cell r="AE520">
            <v>911</v>
          </cell>
        </row>
        <row r="521">
          <cell r="B521">
            <v>1753401</v>
          </cell>
          <cell r="C521" t="str">
            <v>E</v>
          </cell>
          <cell r="D521">
            <v>7534</v>
          </cell>
          <cell r="E521" t="e">
            <v>#N/A</v>
          </cell>
          <cell r="F521" t="str">
            <v>VINE EL YRS              E</v>
          </cell>
          <cell r="G521" t="str">
            <v>VINE EL YRS              E</v>
          </cell>
          <cell r="H521">
            <v>73</v>
          </cell>
          <cell r="I521">
            <v>75</v>
          </cell>
          <cell r="J521">
            <v>79</v>
          </cell>
          <cell r="K521">
            <v>87</v>
          </cell>
          <cell r="L521">
            <v>107</v>
          </cell>
          <cell r="M521">
            <v>95</v>
          </cell>
          <cell r="N521">
            <v>0</v>
          </cell>
          <cell r="P521">
            <v>0</v>
          </cell>
          <cell r="W521">
            <v>16</v>
          </cell>
          <cell r="Z521">
            <v>16</v>
          </cell>
          <cell r="AA521">
            <v>516</v>
          </cell>
          <cell r="AB521">
            <v>532</v>
          </cell>
          <cell r="AC521">
            <v>31</v>
          </cell>
          <cell r="AD521">
            <v>7</v>
          </cell>
          <cell r="AE521">
            <v>570</v>
          </cell>
        </row>
        <row r="522">
          <cell r="B522">
            <v>1754801</v>
          </cell>
          <cell r="C522" t="str">
            <v>E</v>
          </cell>
          <cell r="D522">
            <v>7548</v>
          </cell>
          <cell r="E522" t="e">
            <v>#N/A</v>
          </cell>
          <cell r="F522" t="str">
            <v>VINEDALE EL              E</v>
          </cell>
          <cell r="G522" t="str">
            <v>VINEDALE EL              E</v>
          </cell>
          <cell r="H522">
            <v>44</v>
          </cell>
          <cell r="I522">
            <v>57</v>
          </cell>
          <cell r="J522">
            <v>52</v>
          </cell>
          <cell r="K522">
            <v>51</v>
          </cell>
          <cell r="L522">
            <v>40</v>
          </cell>
          <cell r="M522">
            <v>54</v>
          </cell>
          <cell r="N522">
            <v>0</v>
          </cell>
          <cell r="P522">
            <v>0</v>
          </cell>
          <cell r="W522">
            <v>10</v>
          </cell>
          <cell r="Z522">
            <v>10</v>
          </cell>
          <cell r="AA522">
            <v>298</v>
          </cell>
          <cell r="AB522">
            <v>308</v>
          </cell>
          <cell r="AC522">
            <v>22</v>
          </cell>
          <cell r="AD522">
            <v>17</v>
          </cell>
          <cell r="AE522">
            <v>347</v>
          </cell>
        </row>
        <row r="523">
          <cell r="B523">
            <v>1756201</v>
          </cell>
          <cell r="C523" t="str">
            <v>E</v>
          </cell>
          <cell r="D523">
            <v>7562</v>
          </cell>
          <cell r="E523">
            <v>7562</v>
          </cell>
          <cell r="F523" t="str">
            <v>VINTAGE FUND MAG SCH     E</v>
          </cell>
          <cell r="G523" t="str">
            <v>VINTAGE FUND MAG SCH     E</v>
          </cell>
          <cell r="H523">
            <v>24</v>
          </cell>
          <cell r="I523">
            <v>141</v>
          </cell>
          <cell r="J523">
            <v>142</v>
          </cell>
          <cell r="K523">
            <v>144</v>
          </cell>
          <cell r="L523">
            <v>162</v>
          </cell>
          <cell r="M523">
            <v>157</v>
          </cell>
          <cell r="N523">
            <v>0</v>
          </cell>
          <cell r="P523">
            <v>0</v>
          </cell>
          <cell r="W523">
            <v>10</v>
          </cell>
          <cell r="Z523">
            <v>10</v>
          </cell>
          <cell r="AA523">
            <v>770</v>
          </cell>
          <cell r="AB523">
            <v>780</v>
          </cell>
          <cell r="AC523">
            <v>0</v>
          </cell>
          <cell r="AD523">
            <v>0</v>
          </cell>
          <cell r="AE523">
            <v>780</v>
          </cell>
        </row>
        <row r="524">
          <cell r="B524">
            <v>1757501</v>
          </cell>
          <cell r="C524" t="str">
            <v>E</v>
          </cell>
          <cell r="D524">
            <v>7575</v>
          </cell>
          <cell r="E524" t="e">
            <v>#N/A</v>
          </cell>
          <cell r="F524" t="str">
            <v>VIRGINIA EL              E</v>
          </cell>
          <cell r="G524" t="str">
            <v>VIRGINIA EL              E</v>
          </cell>
          <cell r="H524">
            <v>78</v>
          </cell>
          <cell r="I524">
            <v>71</v>
          </cell>
          <cell r="J524">
            <v>73</v>
          </cell>
          <cell r="K524">
            <v>75</v>
          </cell>
          <cell r="L524">
            <v>72</v>
          </cell>
          <cell r="M524">
            <v>72</v>
          </cell>
          <cell r="N524">
            <v>0</v>
          </cell>
          <cell r="P524">
            <v>0</v>
          </cell>
          <cell r="W524">
            <v>26</v>
          </cell>
          <cell r="Z524">
            <v>26</v>
          </cell>
          <cell r="AA524">
            <v>441</v>
          </cell>
          <cell r="AB524">
            <v>467</v>
          </cell>
          <cell r="AC524">
            <v>30</v>
          </cell>
          <cell r="AD524">
            <v>0</v>
          </cell>
          <cell r="AE524">
            <v>497</v>
          </cell>
        </row>
        <row r="525">
          <cell r="B525">
            <v>1758901</v>
          </cell>
          <cell r="C525" t="str">
            <v>E</v>
          </cell>
          <cell r="D525">
            <v>7589</v>
          </cell>
          <cell r="E525" t="e">
            <v>#N/A</v>
          </cell>
          <cell r="F525" t="str">
            <v>WADSWORTH EL             E</v>
          </cell>
          <cell r="G525" t="str">
            <v>WADSWORTH EL             E</v>
          </cell>
          <cell r="H525">
            <v>166</v>
          </cell>
          <cell r="I525">
            <v>175</v>
          </cell>
          <cell r="J525">
            <v>161</v>
          </cell>
          <cell r="K525">
            <v>161</v>
          </cell>
          <cell r="L525">
            <v>155</v>
          </cell>
          <cell r="M525">
            <v>126</v>
          </cell>
          <cell r="N525">
            <v>0</v>
          </cell>
          <cell r="P525">
            <v>0</v>
          </cell>
          <cell r="W525">
            <v>20</v>
          </cell>
          <cell r="Z525">
            <v>20</v>
          </cell>
          <cell r="AA525">
            <v>944</v>
          </cell>
          <cell r="AB525">
            <v>964</v>
          </cell>
          <cell r="AC525">
            <v>58</v>
          </cell>
          <cell r="AD525">
            <v>0</v>
          </cell>
          <cell r="AE525">
            <v>1022</v>
          </cell>
        </row>
        <row r="526">
          <cell r="B526">
            <v>1760301</v>
          </cell>
          <cell r="C526" t="str">
            <v>E</v>
          </cell>
          <cell r="D526">
            <v>7603</v>
          </cell>
          <cell r="E526" t="e">
            <v>#N/A</v>
          </cell>
          <cell r="F526" t="str">
            <v>WALGROVE EL              E</v>
          </cell>
          <cell r="G526" t="str">
            <v>WALGROVE EL              E</v>
          </cell>
          <cell r="H526">
            <v>69</v>
          </cell>
          <cell r="I526">
            <v>61</v>
          </cell>
          <cell r="J526">
            <v>43</v>
          </cell>
          <cell r="K526">
            <v>49</v>
          </cell>
          <cell r="L526">
            <v>29</v>
          </cell>
          <cell r="M526">
            <v>22</v>
          </cell>
          <cell r="N526">
            <v>0</v>
          </cell>
          <cell r="P526">
            <v>0</v>
          </cell>
          <cell r="W526">
            <v>45</v>
          </cell>
          <cell r="Z526">
            <v>45</v>
          </cell>
          <cell r="AA526">
            <v>273</v>
          </cell>
          <cell r="AB526">
            <v>318</v>
          </cell>
          <cell r="AC526">
            <v>0</v>
          </cell>
          <cell r="AD526">
            <v>0</v>
          </cell>
          <cell r="AE526">
            <v>318</v>
          </cell>
        </row>
        <row r="527">
          <cell r="B527">
            <v>1761601</v>
          </cell>
          <cell r="C527" t="str">
            <v>E</v>
          </cell>
          <cell r="D527">
            <v>7616</v>
          </cell>
          <cell r="E527" t="e">
            <v>#N/A</v>
          </cell>
          <cell r="F527" t="str">
            <v>WARNER EL                E</v>
          </cell>
          <cell r="G527" t="str">
            <v>WARNER EL                E</v>
          </cell>
          <cell r="H527">
            <v>110</v>
          </cell>
          <cell r="I527">
            <v>104</v>
          </cell>
          <cell r="J527">
            <v>115</v>
          </cell>
          <cell r="K527">
            <v>104</v>
          </cell>
          <cell r="L527">
            <v>79</v>
          </cell>
          <cell r="M527">
            <v>107</v>
          </cell>
          <cell r="N527">
            <v>0</v>
          </cell>
          <cell r="P527">
            <v>0</v>
          </cell>
          <cell r="W527">
            <v>0</v>
          </cell>
          <cell r="Z527">
            <v>0</v>
          </cell>
          <cell r="AA527">
            <v>619</v>
          </cell>
          <cell r="AB527">
            <v>619</v>
          </cell>
          <cell r="AC527">
            <v>0</v>
          </cell>
          <cell r="AD527">
            <v>0</v>
          </cell>
          <cell r="AE527">
            <v>619</v>
          </cell>
        </row>
        <row r="528">
          <cell r="B528">
            <v>1763001</v>
          </cell>
          <cell r="C528" t="str">
            <v>E</v>
          </cell>
          <cell r="D528">
            <v>7630</v>
          </cell>
          <cell r="E528" t="e">
            <v>#N/A</v>
          </cell>
          <cell r="F528" t="str">
            <v>WASHINGTON PC            E</v>
          </cell>
          <cell r="G528" t="str">
            <v>WASHINGTON PC            E</v>
          </cell>
          <cell r="H528">
            <v>125</v>
          </cell>
          <cell r="I528">
            <v>110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P528">
            <v>0</v>
          </cell>
          <cell r="W528">
            <v>0</v>
          </cell>
          <cell r="Z528">
            <v>0</v>
          </cell>
          <cell r="AA528">
            <v>235</v>
          </cell>
          <cell r="AB528">
            <v>235</v>
          </cell>
          <cell r="AC528">
            <v>0</v>
          </cell>
          <cell r="AD528">
            <v>0</v>
          </cell>
          <cell r="AE528">
            <v>235</v>
          </cell>
        </row>
        <row r="529">
          <cell r="B529">
            <v>1763401</v>
          </cell>
          <cell r="C529" t="str">
            <v>E</v>
          </cell>
          <cell r="D529">
            <v>7634</v>
          </cell>
          <cell r="E529" t="e">
            <v>#N/A</v>
          </cell>
          <cell r="F529" t="str">
            <v>WEIGAND EL               E</v>
          </cell>
          <cell r="G529" t="str">
            <v>WEIGAND EL               E</v>
          </cell>
          <cell r="H529">
            <v>65</v>
          </cell>
          <cell r="I529">
            <v>66</v>
          </cell>
          <cell r="J529">
            <v>63</v>
          </cell>
          <cell r="K529">
            <v>65</v>
          </cell>
          <cell r="L529">
            <v>72</v>
          </cell>
          <cell r="M529">
            <v>50</v>
          </cell>
          <cell r="N529">
            <v>0</v>
          </cell>
          <cell r="P529">
            <v>0</v>
          </cell>
          <cell r="W529">
            <v>29</v>
          </cell>
          <cell r="Z529">
            <v>29</v>
          </cell>
          <cell r="AA529">
            <v>381</v>
          </cell>
          <cell r="AB529">
            <v>410</v>
          </cell>
          <cell r="AC529">
            <v>0</v>
          </cell>
          <cell r="AD529">
            <v>0</v>
          </cell>
          <cell r="AE529">
            <v>410</v>
          </cell>
        </row>
        <row r="530">
          <cell r="B530">
            <v>1763701</v>
          </cell>
          <cell r="C530" t="str">
            <v>E</v>
          </cell>
          <cell r="D530">
            <v>7637</v>
          </cell>
          <cell r="E530" t="e">
            <v>#N/A</v>
          </cell>
          <cell r="F530" t="str">
            <v>WELBY WAY EL             E</v>
          </cell>
          <cell r="G530" t="str">
            <v>WELBY WAY EL             E</v>
          </cell>
          <cell r="H530">
            <v>64</v>
          </cell>
          <cell r="I530">
            <v>80</v>
          </cell>
          <cell r="J530">
            <v>61</v>
          </cell>
          <cell r="K530">
            <v>63</v>
          </cell>
          <cell r="L530">
            <v>65</v>
          </cell>
          <cell r="M530">
            <v>59</v>
          </cell>
          <cell r="N530">
            <v>0</v>
          </cell>
          <cell r="P530">
            <v>0</v>
          </cell>
          <cell r="W530">
            <v>11</v>
          </cell>
          <cell r="Z530">
            <v>11</v>
          </cell>
          <cell r="AA530">
            <v>392</v>
          </cell>
          <cell r="AB530">
            <v>403</v>
          </cell>
          <cell r="AC530">
            <v>0</v>
          </cell>
          <cell r="AD530">
            <v>0</v>
          </cell>
          <cell r="AE530">
            <v>403</v>
          </cell>
        </row>
        <row r="531">
          <cell r="B531">
            <v>1763702</v>
          </cell>
          <cell r="C531" t="str">
            <v>E</v>
          </cell>
          <cell r="D531">
            <v>7637</v>
          </cell>
          <cell r="E531" t="e">
            <v>#N/A</v>
          </cell>
          <cell r="F531" t="str">
            <v>WELBY WAY GFTD MAG CTR   E</v>
          </cell>
          <cell r="G531" t="str">
            <v>WELBY WAY EL             E</v>
          </cell>
          <cell r="H531">
            <v>0</v>
          </cell>
          <cell r="I531">
            <v>0</v>
          </cell>
          <cell r="J531">
            <v>92</v>
          </cell>
          <cell r="K531">
            <v>92</v>
          </cell>
          <cell r="L531">
            <v>101</v>
          </cell>
          <cell r="M531">
            <v>101</v>
          </cell>
          <cell r="N531">
            <v>0</v>
          </cell>
          <cell r="P531">
            <v>0</v>
          </cell>
          <cell r="W531">
            <v>0</v>
          </cell>
          <cell r="Z531">
            <v>0</v>
          </cell>
          <cell r="AA531">
            <v>386</v>
          </cell>
          <cell r="AB531">
            <v>386</v>
          </cell>
          <cell r="AC531">
            <v>0</v>
          </cell>
          <cell r="AD531">
            <v>0</v>
          </cell>
          <cell r="AE531">
            <v>386</v>
          </cell>
        </row>
        <row r="532">
          <cell r="B532">
            <v>1764001</v>
          </cell>
          <cell r="C532" t="str">
            <v>E</v>
          </cell>
          <cell r="D532">
            <v>7640</v>
          </cell>
          <cell r="E532" t="e">
            <v>#N/A</v>
          </cell>
          <cell r="F532" t="str">
            <v>CHAVEZ EL                E</v>
          </cell>
          <cell r="G532" t="str">
            <v>CHAVEZ EL                E</v>
          </cell>
          <cell r="H532">
            <v>58</v>
          </cell>
          <cell r="I532">
            <v>52</v>
          </cell>
          <cell r="J532">
            <v>54</v>
          </cell>
          <cell r="K532">
            <v>63</v>
          </cell>
          <cell r="L532">
            <v>48</v>
          </cell>
          <cell r="M532">
            <v>50</v>
          </cell>
          <cell r="N532">
            <v>38</v>
          </cell>
          <cell r="P532">
            <v>38</v>
          </cell>
          <cell r="W532">
            <v>10</v>
          </cell>
          <cell r="Z532">
            <v>10</v>
          </cell>
          <cell r="AA532">
            <v>363</v>
          </cell>
          <cell r="AB532">
            <v>373</v>
          </cell>
          <cell r="AC532">
            <v>0</v>
          </cell>
          <cell r="AD532">
            <v>0</v>
          </cell>
          <cell r="AE532">
            <v>373</v>
          </cell>
        </row>
        <row r="533">
          <cell r="B533">
            <v>1764401</v>
          </cell>
          <cell r="C533" t="str">
            <v>E</v>
          </cell>
          <cell r="D533">
            <v>7644</v>
          </cell>
          <cell r="E533" t="e">
            <v>#N/A</v>
          </cell>
          <cell r="F533" t="str">
            <v>WEST ATHENS EL YRS       E</v>
          </cell>
          <cell r="G533" t="str">
            <v>WEST ATHENS EL YRS       E</v>
          </cell>
          <cell r="H533">
            <v>145</v>
          </cell>
          <cell r="I533">
            <v>119</v>
          </cell>
          <cell r="J533">
            <v>132</v>
          </cell>
          <cell r="K533">
            <v>136</v>
          </cell>
          <cell r="L533">
            <v>108</v>
          </cell>
          <cell r="M533">
            <v>129</v>
          </cell>
          <cell r="N533">
            <v>0</v>
          </cell>
          <cell r="P533">
            <v>0</v>
          </cell>
          <cell r="W533">
            <v>33</v>
          </cell>
          <cell r="Z533">
            <v>33</v>
          </cell>
          <cell r="AA533">
            <v>769</v>
          </cell>
          <cell r="AB533">
            <v>802</v>
          </cell>
          <cell r="AC533">
            <v>84</v>
          </cell>
          <cell r="AD533">
            <v>14</v>
          </cell>
          <cell r="AE533">
            <v>900</v>
          </cell>
        </row>
        <row r="534">
          <cell r="B534">
            <v>1764901</v>
          </cell>
          <cell r="C534" t="str">
            <v>E</v>
          </cell>
          <cell r="D534">
            <v>7649</v>
          </cell>
          <cell r="E534" t="e">
            <v>#N/A</v>
          </cell>
          <cell r="F534" t="str">
            <v>WEST HOLLYWOOD EL        E</v>
          </cell>
          <cell r="G534" t="str">
            <v>WEST HOLLYWOOD EL        E</v>
          </cell>
          <cell r="H534">
            <v>66</v>
          </cell>
          <cell r="I534">
            <v>41</v>
          </cell>
          <cell r="J534">
            <v>49</v>
          </cell>
          <cell r="K534">
            <v>46</v>
          </cell>
          <cell r="L534">
            <v>43</v>
          </cell>
          <cell r="M534">
            <v>27</v>
          </cell>
          <cell r="N534">
            <v>22</v>
          </cell>
          <cell r="P534">
            <v>22</v>
          </cell>
          <cell r="W534">
            <v>0</v>
          </cell>
          <cell r="Z534">
            <v>0</v>
          </cell>
          <cell r="AA534">
            <v>294</v>
          </cell>
          <cell r="AB534">
            <v>294</v>
          </cell>
          <cell r="AC534">
            <v>0</v>
          </cell>
          <cell r="AD534">
            <v>0</v>
          </cell>
          <cell r="AE534">
            <v>294</v>
          </cell>
        </row>
        <row r="535">
          <cell r="B535">
            <v>1765401</v>
          </cell>
          <cell r="C535" t="str">
            <v>E</v>
          </cell>
          <cell r="D535">
            <v>7654</v>
          </cell>
          <cell r="E535" t="e">
            <v>#N/A</v>
          </cell>
          <cell r="F535" t="str">
            <v>WEST VERNON EL YRS       E</v>
          </cell>
          <cell r="G535" t="str">
            <v>WEST VERNON EL YRS       E</v>
          </cell>
          <cell r="H535">
            <v>184</v>
          </cell>
          <cell r="I535">
            <v>151</v>
          </cell>
          <cell r="J535">
            <v>150</v>
          </cell>
          <cell r="K535">
            <v>182</v>
          </cell>
          <cell r="L535">
            <v>136</v>
          </cell>
          <cell r="M535">
            <v>139</v>
          </cell>
          <cell r="N535">
            <v>0</v>
          </cell>
          <cell r="P535">
            <v>0</v>
          </cell>
          <cell r="W535">
            <v>40</v>
          </cell>
          <cell r="Z535">
            <v>40</v>
          </cell>
          <cell r="AA535">
            <v>942</v>
          </cell>
          <cell r="AB535">
            <v>982</v>
          </cell>
          <cell r="AC535">
            <v>59</v>
          </cell>
          <cell r="AD535">
            <v>0</v>
          </cell>
          <cell r="AE535">
            <v>1041</v>
          </cell>
        </row>
        <row r="536">
          <cell r="B536">
            <v>1767101</v>
          </cell>
          <cell r="C536" t="str">
            <v>E</v>
          </cell>
          <cell r="D536">
            <v>7671</v>
          </cell>
          <cell r="E536" t="e">
            <v>#N/A</v>
          </cell>
          <cell r="F536" t="str">
            <v>WESTERN AVE EL           E</v>
          </cell>
          <cell r="G536" t="str">
            <v>WESTERN AVE EL           E</v>
          </cell>
          <cell r="H536">
            <v>84</v>
          </cell>
          <cell r="I536">
            <v>115</v>
          </cell>
          <cell r="J536">
            <v>107</v>
          </cell>
          <cell r="K536">
            <v>124</v>
          </cell>
          <cell r="L536">
            <v>99</v>
          </cell>
          <cell r="M536">
            <v>128</v>
          </cell>
          <cell r="N536">
            <v>0</v>
          </cell>
          <cell r="P536">
            <v>0</v>
          </cell>
          <cell r="W536">
            <v>42</v>
          </cell>
          <cell r="Z536">
            <v>42</v>
          </cell>
          <cell r="AA536">
            <v>657</v>
          </cell>
          <cell r="AB536">
            <v>699</v>
          </cell>
          <cell r="AC536">
            <v>51</v>
          </cell>
          <cell r="AD536">
            <v>23</v>
          </cell>
          <cell r="AE536">
            <v>773</v>
          </cell>
        </row>
        <row r="537">
          <cell r="B537">
            <v>1769901</v>
          </cell>
          <cell r="C537" t="str">
            <v>E</v>
          </cell>
          <cell r="D537">
            <v>7699</v>
          </cell>
          <cell r="E537" t="e">
            <v>#N/A</v>
          </cell>
          <cell r="F537" t="str">
            <v>WESTMINSTER EL           E</v>
          </cell>
          <cell r="G537" t="str">
            <v>WESTMINSTER EL           E</v>
          </cell>
          <cell r="H537">
            <v>44</v>
          </cell>
          <cell r="I537">
            <v>39</v>
          </cell>
          <cell r="J537">
            <v>20</v>
          </cell>
          <cell r="K537">
            <v>33</v>
          </cell>
          <cell r="L537">
            <v>15</v>
          </cell>
          <cell r="M537">
            <v>22</v>
          </cell>
          <cell r="N537">
            <v>0</v>
          </cell>
          <cell r="P537">
            <v>0</v>
          </cell>
          <cell r="W537">
            <v>8</v>
          </cell>
          <cell r="Z537">
            <v>8</v>
          </cell>
          <cell r="AA537">
            <v>173</v>
          </cell>
          <cell r="AB537">
            <v>181</v>
          </cell>
          <cell r="AC537">
            <v>0</v>
          </cell>
          <cell r="AD537">
            <v>20</v>
          </cell>
          <cell r="AE537">
            <v>201</v>
          </cell>
        </row>
        <row r="538">
          <cell r="B538">
            <v>1769902</v>
          </cell>
          <cell r="C538" t="str">
            <v>E</v>
          </cell>
          <cell r="D538">
            <v>7699</v>
          </cell>
          <cell r="E538" t="e">
            <v>#N/A</v>
          </cell>
          <cell r="F538" t="str">
            <v>WESTMINSTER CS/MATH CTR  E</v>
          </cell>
          <cell r="G538" t="str">
            <v>WESTMINSTER EL           E</v>
          </cell>
          <cell r="H538">
            <v>0</v>
          </cell>
          <cell r="I538">
            <v>21</v>
          </cell>
          <cell r="J538">
            <v>38</v>
          </cell>
          <cell r="K538">
            <v>43</v>
          </cell>
          <cell r="L538">
            <v>47</v>
          </cell>
          <cell r="M538">
            <v>50</v>
          </cell>
          <cell r="N538">
            <v>0</v>
          </cell>
          <cell r="P538">
            <v>0</v>
          </cell>
          <cell r="W538">
            <v>0</v>
          </cell>
          <cell r="Z538">
            <v>0</v>
          </cell>
          <cell r="AA538">
            <v>199</v>
          </cell>
          <cell r="AB538">
            <v>199</v>
          </cell>
          <cell r="AC538">
            <v>0</v>
          </cell>
          <cell r="AD538">
            <v>0</v>
          </cell>
          <cell r="AE538">
            <v>199</v>
          </cell>
        </row>
        <row r="539">
          <cell r="B539">
            <v>1771201</v>
          </cell>
          <cell r="C539" t="str">
            <v>E</v>
          </cell>
          <cell r="D539">
            <v>7712</v>
          </cell>
          <cell r="E539" t="e">
            <v>#N/A</v>
          </cell>
          <cell r="F539" t="str">
            <v>WESTPORT HTS EL          E</v>
          </cell>
          <cell r="G539" t="str">
            <v>WESTPORT HTS EL          E</v>
          </cell>
          <cell r="H539">
            <v>91</v>
          </cell>
          <cell r="I539">
            <v>80</v>
          </cell>
          <cell r="J539">
            <v>72</v>
          </cell>
          <cell r="K539">
            <v>74</v>
          </cell>
          <cell r="L539">
            <v>86</v>
          </cell>
          <cell r="M539">
            <v>70</v>
          </cell>
          <cell r="N539">
            <v>0</v>
          </cell>
          <cell r="P539">
            <v>0</v>
          </cell>
          <cell r="W539">
            <v>10</v>
          </cell>
          <cell r="Z539">
            <v>10</v>
          </cell>
          <cell r="AA539">
            <v>473</v>
          </cell>
          <cell r="AB539">
            <v>483</v>
          </cell>
          <cell r="AC539">
            <v>30</v>
          </cell>
          <cell r="AD539">
            <v>8</v>
          </cell>
          <cell r="AE539">
            <v>521</v>
          </cell>
        </row>
        <row r="540">
          <cell r="B540">
            <v>1774001</v>
          </cell>
          <cell r="C540" t="str">
            <v>E</v>
          </cell>
          <cell r="D540">
            <v>7740</v>
          </cell>
          <cell r="E540" t="e">
            <v>#N/A</v>
          </cell>
          <cell r="F540" t="str">
            <v>WESTWOOD EL              E</v>
          </cell>
          <cell r="G540" t="str">
            <v>WESTWOOD EL              E</v>
          </cell>
          <cell r="H540">
            <v>144</v>
          </cell>
          <cell r="I540">
            <v>152</v>
          </cell>
          <cell r="J540">
            <v>137</v>
          </cell>
          <cell r="K540">
            <v>122</v>
          </cell>
          <cell r="L540">
            <v>131</v>
          </cell>
          <cell r="M540">
            <v>111</v>
          </cell>
          <cell r="N540">
            <v>0</v>
          </cell>
          <cell r="P540">
            <v>0</v>
          </cell>
          <cell r="W540">
            <v>0</v>
          </cell>
          <cell r="Z540">
            <v>0</v>
          </cell>
          <cell r="AA540">
            <v>797</v>
          </cell>
          <cell r="AB540">
            <v>797</v>
          </cell>
          <cell r="AC540">
            <v>0</v>
          </cell>
          <cell r="AD540">
            <v>0</v>
          </cell>
          <cell r="AE540">
            <v>797</v>
          </cell>
        </row>
        <row r="541">
          <cell r="B541">
            <v>1776101</v>
          </cell>
          <cell r="C541" t="str">
            <v>T</v>
          </cell>
          <cell r="D541">
            <v>7761</v>
          </cell>
          <cell r="E541" t="e">
            <v>#N/A</v>
          </cell>
          <cell r="F541" t="str">
            <v>CDS JOHNSON</v>
          </cell>
          <cell r="G541" t="str">
            <v>CDS JOHNSON</v>
          </cell>
          <cell r="P541">
            <v>0</v>
          </cell>
          <cell r="Z541">
            <v>0</v>
          </cell>
          <cell r="AA541">
            <v>0</v>
          </cell>
          <cell r="AB541">
            <v>0</v>
          </cell>
          <cell r="AE541">
            <v>0</v>
          </cell>
        </row>
        <row r="542">
          <cell r="B542">
            <v>1776701</v>
          </cell>
          <cell r="C542" t="str">
            <v>E</v>
          </cell>
          <cell r="D542">
            <v>7767</v>
          </cell>
          <cell r="E542" t="e">
            <v>#N/A</v>
          </cell>
          <cell r="F542" t="str">
            <v>WHITE POINT EL           E</v>
          </cell>
          <cell r="G542" t="str">
            <v>WHITE POINT EL           E</v>
          </cell>
          <cell r="H542">
            <v>80</v>
          </cell>
          <cell r="I542">
            <v>54</v>
          </cell>
          <cell r="J542">
            <v>63</v>
          </cell>
          <cell r="K542">
            <v>50</v>
          </cell>
          <cell r="L542">
            <v>50</v>
          </cell>
          <cell r="M542">
            <v>59</v>
          </cell>
          <cell r="N542">
            <v>0</v>
          </cell>
          <cell r="P542">
            <v>0</v>
          </cell>
          <cell r="W542">
            <v>22</v>
          </cell>
          <cell r="Z542">
            <v>22</v>
          </cell>
          <cell r="AA542">
            <v>356</v>
          </cell>
          <cell r="AB542">
            <v>378</v>
          </cell>
          <cell r="AC542">
            <v>0</v>
          </cell>
          <cell r="AD542">
            <v>0</v>
          </cell>
          <cell r="AE542">
            <v>378</v>
          </cell>
        </row>
        <row r="543">
          <cell r="B543">
            <v>1777401</v>
          </cell>
          <cell r="C543" t="str">
            <v>E</v>
          </cell>
          <cell r="D543">
            <v>7774</v>
          </cell>
          <cell r="E543" t="e">
            <v>#N/A</v>
          </cell>
          <cell r="F543" t="str">
            <v>WILBUR EL                E</v>
          </cell>
          <cell r="G543" t="str">
            <v>WILBUR EL                E</v>
          </cell>
          <cell r="H543">
            <v>120</v>
          </cell>
          <cell r="I543">
            <v>113</v>
          </cell>
          <cell r="J543">
            <v>116</v>
          </cell>
          <cell r="K543">
            <v>116</v>
          </cell>
          <cell r="L543">
            <v>103</v>
          </cell>
          <cell r="M543">
            <v>119</v>
          </cell>
          <cell r="N543">
            <v>0</v>
          </cell>
          <cell r="P543">
            <v>0</v>
          </cell>
          <cell r="W543">
            <v>21</v>
          </cell>
          <cell r="Z543">
            <v>21</v>
          </cell>
          <cell r="AA543">
            <v>687</v>
          </cell>
          <cell r="AB543">
            <v>708</v>
          </cell>
          <cell r="AC543">
            <v>0</v>
          </cell>
          <cell r="AD543">
            <v>20</v>
          </cell>
          <cell r="AE543">
            <v>728</v>
          </cell>
        </row>
        <row r="544">
          <cell r="B544">
            <v>1778001</v>
          </cell>
          <cell r="C544" t="str">
            <v>SPAN</v>
          </cell>
          <cell r="D544">
            <v>7780</v>
          </cell>
          <cell r="E544" t="e">
            <v>#N/A</v>
          </cell>
          <cell r="F544" t="str">
            <v>UCLA COMMUNITY SCH       E</v>
          </cell>
          <cell r="G544" t="str">
            <v>UCLA COMMUNITY SCH       E</v>
          </cell>
          <cell r="H544">
            <v>60</v>
          </cell>
          <cell r="I544">
            <v>57</v>
          </cell>
          <cell r="J544">
            <v>64</v>
          </cell>
          <cell r="K544">
            <v>52</v>
          </cell>
          <cell r="L544">
            <v>58</v>
          </cell>
          <cell r="M544">
            <v>39</v>
          </cell>
          <cell r="N544">
            <v>0</v>
          </cell>
          <cell r="P544">
            <v>0</v>
          </cell>
          <cell r="W544">
            <v>0</v>
          </cell>
          <cell r="Z544">
            <v>0</v>
          </cell>
          <cell r="AA544">
            <v>330</v>
          </cell>
          <cell r="AB544">
            <v>330</v>
          </cell>
          <cell r="AC544">
            <v>0</v>
          </cell>
          <cell r="AD544">
            <v>0</v>
          </cell>
          <cell r="AE544">
            <v>330</v>
          </cell>
        </row>
        <row r="545">
          <cell r="B545">
            <v>1778101</v>
          </cell>
          <cell r="C545" t="str">
            <v>E</v>
          </cell>
          <cell r="D545">
            <v>7781</v>
          </cell>
          <cell r="E545" t="e">
            <v>#N/A</v>
          </cell>
          <cell r="F545" t="str">
            <v>WILMINGTON PK EL         E</v>
          </cell>
          <cell r="G545" t="str">
            <v>WILMINGTON PK EL         E</v>
          </cell>
          <cell r="H545">
            <v>168</v>
          </cell>
          <cell r="I545">
            <v>190</v>
          </cell>
          <cell r="J545">
            <v>169</v>
          </cell>
          <cell r="K545">
            <v>163</v>
          </cell>
          <cell r="L545">
            <v>183</v>
          </cell>
          <cell r="M545">
            <v>188</v>
          </cell>
          <cell r="N545">
            <v>0</v>
          </cell>
          <cell r="P545">
            <v>0</v>
          </cell>
          <cell r="W545">
            <v>17</v>
          </cell>
          <cell r="Z545">
            <v>17</v>
          </cell>
          <cell r="AA545">
            <v>1061</v>
          </cell>
          <cell r="AB545">
            <v>1078</v>
          </cell>
          <cell r="AC545">
            <v>30</v>
          </cell>
          <cell r="AD545">
            <v>19</v>
          </cell>
          <cell r="AE545">
            <v>1127</v>
          </cell>
        </row>
        <row r="546">
          <cell r="B546">
            <v>1778301</v>
          </cell>
          <cell r="C546" t="str">
            <v>SPAN</v>
          </cell>
          <cell r="D546">
            <v>7783</v>
          </cell>
          <cell r="E546" t="e">
            <v>#N/A</v>
          </cell>
          <cell r="F546" t="str">
            <v>NEW OPEN WLD ACAD        E</v>
          </cell>
          <cell r="G546" t="str">
            <v>NEW OPEN WLD ACAD        E</v>
          </cell>
          <cell r="H546">
            <v>108</v>
          </cell>
          <cell r="I546">
            <v>94</v>
          </cell>
          <cell r="J546">
            <v>77</v>
          </cell>
          <cell r="K546">
            <v>70</v>
          </cell>
          <cell r="L546">
            <v>58</v>
          </cell>
          <cell r="M546">
            <v>59</v>
          </cell>
          <cell r="N546">
            <v>0</v>
          </cell>
          <cell r="P546">
            <v>0</v>
          </cell>
          <cell r="W546">
            <v>0</v>
          </cell>
          <cell r="Z546">
            <v>0</v>
          </cell>
          <cell r="AA546">
            <v>466</v>
          </cell>
          <cell r="AB546">
            <v>466</v>
          </cell>
          <cell r="AC546">
            <v>0</v>
          </cell>
          <cell r="AD546">
            <v>2</v>
          </cell>
          <cell r="AE546">
            <v>468</v>
          </cell>
        </row>
        <row r="547">
          <cell r="B547">
            <v>1778401</v>
          </cell>
          <cell r="C547" t="str">
            <v>S</v>
          </cell>
          <cell r="D547">
            <v>7784</v>
          </cell>
          <cell r="E547" t="e">
            <v>#N/A</v>
          </cell>
          <cell r="F547" t="str">
            <v>MENDEZ LC #1B</v>
          </cell>
          <cell r="G547" t="str">
            <v>MENDEZ LC #1B</v>
          </cell>
          <cell r="P547">
            <v>0</v>
          </cell>
          <cell r="S547">
            <v>147</v>
          </cell>
          <cell r="T547">
            <v>161</v>
          </cell>
          <cell r="U547">
            <v>87</v>
          </cell>
          <cell r="Y547">
            <v>24</v>
          </cell>
          <cell r="Z547">
            <v>24</v>
          </cell>
          <cell r="AA547">
            <v>395</v>
          </cell>
          <cell r="AB547">
            <v>419</v>
          </cell>
          <cell r="AE547">
            <v>419</v>
          </cell>
        </row>
        <row r="548">
          <cell r="B548">
            <v>1779501</v>
          </cell>
          <cell r="C548" t="str">
            <v>E</v>
          </cell>
          <cell r="D548">
            <v>7795</v>
          </cell>
          <cell r="E548" t="e">
            <v>#N/A</v>
          </cell>
          <cell r="F548" t="str">
            <v>WILSHIRE CREST EL        E</v>
          </cell>
          <cell r="G548" t="str">
            <v>WILSHIRE CREST EL        E</v>
          </cell>
          <cell r="H548">
            <v>44</v>
          </cell>
          <cell r="I548">
            <v>42</v>
          </cell>
          <cell r="J548">
            <v>50</v>
          </cell>
          <cell r="K548">
            <v>34</v>
          </cell>
          <cell r="L548">
            <v>31</v>
          </cell>
          <cell r="M548">
            <v>47</v>
          </cell>
          <cell r="N548">
            <v>0</v>
          </cell>
          <cell r="P548">
            <v>0</v>
          </cell>
          <cell r="W548">
            <v>19</v>
          </cell>
          <cell r="Z548">
            <v>19</v>
          </cell>
          <cell r="AA548">
            <v>248</v>
          </cell>
          <cell r="AB548">
            <v>267</v>
          </cell>
          <cell r="AC548">
            <v>22</v>
          </cell>
          <cell r="AD548">
            <v>29</v>
          </cell>
          <cell r="AE548">
            <v>318</v>
          </cell>
        </row>
        <row r="549">
          <cell r="B549">
            <v>1780801</v>
          </cell>
          <cell r="C549" t="str">
            <v>E</v>
          </cell>
          <cell r="D549">
            <v>7808</v>
          </cell>
          <cell r="E549" t="e">
            <v>#N/A</v>
          </cell>
          <cell r="F549" t="str">
            <v>WILTON PL EL YRS         E</v>
          </cell>
          <cell r="G549" t="str">
            <v>WILTON PL EL YRS         E</v>
          </cell>
          <cell r="H549">
            <v>197</v>
          </cell>
          <cell r="I549">
            <v>169</v>
          </cell>
          <cell r="J549">
            <v>145</v>
          </cell>
          <cell r="K549">
            <v>138</v>
          </cell>
          <cell r="L549">
            <v>131</v>
          </cell>
          <cell r="M549">
            <v>117</v>
          </cell>
          <cell r="N549">
            <v>0</v>
          </cell>
          <cell r="P549">
            <v>0</v>
          </cell>
          <cell r="W549">
            <v>40</v>
          </cell>
          <cell r="Z549">
            <v>40</v>
          </cell>
          <cell r="AA549">
            <v>897</v>
          </cell>
          <cell r="AB549">
            <v>937</v>
          </cell>
          <cell r="AC549">
            <v>61</v>
          </cell>
          <cell r="AD549">
            <v>8</v>
          </cell>
          <cell r="AE549">
            <v>1006</v>
          </cell>
        </row>
        <row r="550">
          <cell r="B550">
            <v>1782201</v>
          </cell>
          <cell r="C550" t="str">
            <v>E</v>
          </cell>
          <cell r="D550">
            <v>7822</v>
          </cell>
          <cell r="E550">
            <v>7822</v>
          </cell>
          <cell r="F550" t="str">
            <v>WINDSOR HILLS MATH/SCI   E</v>
          </cell>
          <cell r="G550" t="str">
            <v>WINDSOR HILLS MATH/SCI   E</v>
          </cell>
          <cell r="H550">
            <v>70</v>
          </cell>
          <cell r="I550">
            <v>118</v>
          </cell>
          <cell r="J550">
            <v>144</v>
          </cell>
          <cell r="K550">
            <v>134</v>
          </cell>
          <cell r="L550">
            <v>143</v>
          </cell>
          <cell r="M550">
            <v>124</v>
          </cell>
          <cell r="N550">
            <v>0</v>
          </cell>
          <cell r="P550">
            <v>0</v>
          </cell>
          <cell r="W550">
            <v>0</v>
          </cell>
          <cell r="Z550">
            <v>0</v>
          </cell>
          <cell r="AA550">
            <v>733</v>
          </cell>
          <cell r="AB550">
            <v>733</v>
          </cell>
          <cell r="AC550">
            <v>30</v>
          </cell>
          <cell r="AD550">
            <v>0</v>
          </cell>
          <cell r="AE550">
            <v>763</v>
          </cell>
        </row>
        <row r="551">
          <cell r="B551">
            <v>1783601</v>
          </cell>
          <cell r="C551" t="str">
            <v>E</v>
          </cell>
          <cell r="D551">
            <v>7836</v>
          </cell>
          <cell r="E551" t="e">
            <v>#N/A</v>
          </cell>
          <cell r="F551" t="str">
            <v>WINNETKA EL              E</v>
          </cell>
          <cell r="G551" t="str">
            <v>WINNETKA EL              E</v>
          </cell>
          <cell r="H551">
            <v>71</v>
          </cell>
          <cell r="I551">
            <v>86</v>
          </cell>
          <cell r="J551">
            <v>62</v>
          </cell>
          <cell r="K551">
            <v>73</v>
          </cell>
          <cell r="L551">
            <v>87</v>
          </cell>
          <cell r="M551">
            <v>92</v>
          </cell>
          <cell r="N551">
            <v>0</v>
          </cell>
          <cell r="P551">
            <v>0</v>
          </cell>
          <cell r="W551">
            <v>30</v>
          </cell>
          <cell r="Z551">
            <v>30</v>
          </cell>
          <cell r="AA551">
            <v>471</v>
          </cell>
          <cell r="AB551">
            <v>501</v>
          </cell>
          <cell r="AC551">
            <v>30</v>
          </cell>
          <cell r="AD551">
            <v>0</v>
          </cell>
          <cell r="AE551">
            <v>531</v>
          </cell>
        </row>
        <row r="552">
          <cell r="B552">
            <v>1784901</v>
          </cell>
          <cell r="C552" t="str">
            <v>E</v>
          </cell>
          <cell r="D552">
            <v>7849</v>
          </cell>
          <cell r="E552" t="e">
            <v>#N/A</v>
          </cell>
          <cell r="F552" t="str">
            <v>WONDERLAND EL            E</v>
          </cell>
          <cell r="G552" t="str">
            <v>WONDERLAND EL            E</v>
          </cell>
          <cell r="H552">
            <v>62</v>
          </cell>
          <cell r="I552">
            <v>58</v>
          </cell>
          <cell r="J552">
            <v>37</v>
          </cell>
          <cell r="K552">
            <v>42</v>
          </cell>
          <cell r="L552">
            <v>33</v>
          </cell>
          <cell r="M552">
            <v>30</v>
          </cell>
          <cell r="N552">
            <v>0</v>
          </cell>
          <cell r="P552">
            <v>0</v>
          </cell>
          <cell r="W552">
            <v>0</v>
          </cell>
          <cell r="Z552">
            <v>0</v>
          </cell>
          <cell r="AA552">
            <v>262</v>
          </cell>
          <cell r="AB552">
            <v>262</v>
          </cell>
          <cell r="AC552">
            <v>0</v>
          </cell>
          <cell r="AD552">
            <v>0</v>
          </cell>
          <cell r="AE552">
            <v>262</v>
          </cell>
        </row>
        <row r="553">
          <cell r="B553">
            <v>1784902</v>
          </cell>
          <cell r="C553" t="str">
            <v>E</v>
          </cell>
          <cell r="D553">
            <v>7849</v>
          </cell>
          <cell r="E553" t="e">
            <v>#N/A</v>
          </cell>
          <cell r="F553" t="str">
            <v>WONDERLAND GFTD MAG CTR  E</v>
          </cell>
          <cell r="G553" t="str">
            <v>WONDERLAND EL            E</v>
          </cell>
          <cell r="H553">
            <v>0</v>
          </cell>
          <cell r="I553">
            <v>24</v>
          </cell>
          <cell r="J553">
            <v>48</v>
          </cell>
          <cell r="K553">
            <v>48</v>
          </cell>
          <cell r="L553">
            <v>67</v>
          </cell>
          <cell r="M553">
            <v>68</v>
          </cell>
          <cell r="N553">
            <v>0</v>
          </cell>
          <cell r="P553">
            <v>0</v>
          </cell>
          <cell r="W553">
            <v>0</v>
          </cell>
          <cell r="Z553">
            <v>0</v>
          </cell>
          <cell r="AA553">
            <v>255</v>
          </cell>
          <cell r="AB553">
            <v>255</v>
          </cell>
          <cell r="AC553">
            <v>0</v>
          </cell>
          <cell r="AD553">
            <v>0</v>
          </cell>
          <cell r="AE553">
            <v>255</v>
          </cell>
        </row>
        <row r="554">
          <cell r="B554">
            <v>1786301</v>
          </cell>
          <cell r="C554" t="str">
            <v>E</v>
          </cell>
          <cell r="D554">
            <v>7863</v>
          </cell>
          <cell r="E554" t="e">
            <v>#N/A</v>
          </cell>
          <cell r="F554" t="str">
            <v>WOODCREST EL YRS         E</v>
          </cell>
          <cell r="G554" t="str">
            <v>WOODCREST EL YRS         E</v>
          </cell>
          <cell r="H554">
            <v>153</v>
          </cell>
          <cell r="I554">
            <v>146</v>
          </cell>
          <cell r="J554">
            <v>148</v>
          </cell>
          <cell r="K554">
            <v>154</v>
          </cell>
          <cell r="L554">
            <v>156</v>
          </cell>
          <cell r="M554">
            <v>127</v>
          </cell>
          <cell r="N554">
            <v>0</v>
          </cell>
          <cell r="P554">
            <v>0</v>
          </cell>
          <cell r="W554">
            <v>40</v>
          </cell>
          <cell r="Z554">
            <v>40</v>
          </cell>
          <cell r="AA554">
            <v>884</v>
          </cell>
          <cell r="AB554">
            <v>924</v>
          </cell>
          <cell r="AC554">
            <v>60</v>
          </cell>
          <cell r="AD554">
            <v>0</v>
          </cell>
          <cell r="AE554">
            <v>984</v>
          </cell>
        </row>
        <row r="555">
          <cell r="B555">
            <v>1787701</v>
          </cell>
          <cell r="C555" t="str">
            <v>E</v>
          </cell>
          <cell r="D555">
            <v>7877</v>
          </cell>
          <cell r="E555" t="e">
            <v>#N/A</v>
          </cell>
          <cell r="F555" t="str">
            <v>WOODLAKE EL              E</v>
          </cell>
          <cell r="G555" t="str">
            <v>WOODLAKE EL              E</v>
          </cell>
          <cell r="H555">
            <v>96</v>
          </cell>
          <cell r="I555">
            <v>84</v>
          </cell>
          <cell r="J555">
            <v>126</v>
          </cell>
          <cell r="K555">
            <v>78</v>
          </cell>
          <cell r="L555">
            <v>95</v>
          </cell>
          <cell r="M555">
            <v>95</v>
          </cell>
          <cell r="N555">
            <v>0</v>
          </cell>
          <cell r="P555">
            <v>0</v>
          </cell>
          <cell r="W555">
            <v>26</v>
          </cell>
          <cell r="Z555">
            <v>26</v>
          </cell>
          <cell r="AA555">
            <v>574</v>
          </cell>
          <cell r="AB555">
            <v>600</v>
          </cell>
          <cell r="AC555">
            <v>0</v>
          </cell>
          <cell r="AD555">
            <v>0</v>
          </cell>
          <cell r="AE555">
            <v>600</v>
          </cell>
        </row>
        <row r="556">
          <cell r="B556">
            <v>1789001</v>
          </cell>
          <cell r="C556" t="str">
            <v>E</v>
          </cell>
          <cell r="D556">
            <v>7890</v>
          </cell>
          <cell r="E556" t="e">
            <v>#N/A</v>
          </cell>
          <cell r="F556" t="str">
            <v>WOODLAND HILLS EL        E</v>
          </cell>
          <cell r="G556" t="str">
            <v>WOODLAND HILLS EL        E</v>
          </cell>
          <cell r="H556">
            <v>140</v>
          </cell>
          <cell r="I556">
            <v>104</v>
          </cell>
          <cell r="J556">
            <v>125</v>
          </cell>
          <cell r="K556">
            <v>117</v>
          </cell>
          <cell r="L556">
            <v>111</v>
          </cell>
          <cell r="M556">
            <v>90</v>
          </cell>
          <cell r="N556">
            <v>0</v>
          </cell>
          <cell r="P556">
            <v>0</v>
          </cell>
          <cell r="W556">
            <v>0</v>
          </cell>
          <cell r="Z556">
            <v>0</v>
          </cell>
          <cell r="AA556">
            <v>687</v>
          </cell>
          <cell r="AB556">
            <v>687</v>
          </cell>
          <cell r="AC556">
            <v>0</v>
          </cell>
          <cell r="AD556">
            <v>0</v>
          </cell>
          <cell r="AE556">
            <v>687</v>
          </cell>
        </row>
        <row r="557">
          <cell r="B557">
            <v>1790401</v>
          </cell>
          <cell r="C557" t="str">
            <v>E</v>
          </cell>
          <cell r="D557">
            <v>7904</v>
          </cell>
          <cell r="E557" t="e">
            <v>#N/A</v>
          </cell>
          <cell r="F557" t="str">
            <v>WOODLAWN EL              E</v>
          </cell>
          <cell r="G557" t="str">
            <v>WOODLAWN EL              E</v>
          </cell>
          <cell r="H557">
            <v>134</v>
          </cell>
          <cell r="I557">
            <v>144</v>
          </cell>
          <cell r="J557">
            <v>143</v>
          </cell>
          <cell r="K557">
            <v>132</v>
          </cell>
          <cell r="L557">
            <v>156</v>
          </cell>
          <cell r="M557">
            <v>129</v>
          </cell>
          <cell r="N557">
            <v>0</v>
          </cell>
          <cell r="P557">
            <v>0</v>
          </cell>
          <cell r="W557">
            <v>40</v>
          </cell>
          <cell r="Z557">
            <v>40</v>
          </cell>
          <cell r="AA557">
            <v>838</v>
          </cell>
          <cell r="AB557">
            <v>878</v>
          </cell>
          <cell r="AC557">
            <v>60</v>
          </cell>
          <cell r="AD557">
            <v>0</v>
          </cell>
          <cell r="AE557">
            <v>938</v>
          </cell>
        </row>
        <row r="558">
          <cell r="B558">
            <v>1795901</v>
          </cell>
          <cell r="C558" t="str">
            <v>E</v>
          </cell>
          <cell r="D558">
            <v>7959</v>
          </cell>
          <cell r="E558" t="e">
            <v>#N/A</v>
          </cell>
          <cell r="F558" t="str">
            <v>YORKDALE EL              E</v>
          </cell>
          <cell r="G558" t="str">
            <v>YORKDALE EL              E</v>
          </cell>
          <cell r="H558">
            <v>70</v>
          </cell>
          <cell r="I558">
            <v>69</v>
          </cell>
          <cell r="J558">
            <v>84</v>
          </cell>
          <cell r="K558">
            <v>79</v>
          </cell>
          <cell r="L558">
            <v>72</v>
          </cell>
          <cell r="M558">
            <v>66</v>
          </cell>
          <cell r="N558">
            <v>0</v>
          </cell>
          <cell r="P558">
            <v>0</v>
          </cell>
          <cell r="W558">
            <v>29</v>
          </cell>
          <cell r="Z558">
            <v>29</v>
          </cell>
          <cell r="AA558">
            <v>440</v>
          </cell>
          <cell r="AB558">
            <v>469</v>
          </cell>
          <cell r="AC558">
            <v>30</v>
          </cell>
          <cell r="AD558">
            <v>0</v>
          </cell>
          <cell r="AE558">
            <v>499</v>
          </cell>
        </row>
        <row r="559">
          <cell r="B559">
            <v>1800901</v>
          </cell>
          <cell r="C559" t="str">
            <v>M</v>
          </cell>
          <cell r="D559">
            <v>8009</v>
          </cell>
          <cell r="E559" t="e">
            <v>#N/A</v>
          </cell>
          <cell r="F559" t="str">
            <v>ADAMS MS YRS</v>
          </cell>
          <cell r="G559" t="str">
            <v>ADAMS MS YRS</v>
          </cell>
          <cell r="O559">
            <v>319</v>
          </cell>
          <cell r="P559">
            <v>319</v>
          </cell>
          <cell r="Q559">
            <v>395</v>
          </cell>
          <cell r="R559">
            <v>429</v>
          </cell>
          <cell r="X559">
            <v>64</v>
          </cell>
          <cell r="Z559">
            <v>64</v>
          </cell>
          <cell r="AA559">
            <v>1143</v>
          </cell>
          <cell r="AB559">
            <v>1207</v>
          </cell>
          <cell r="AE559">
            <v>1207</v>
          </cell>
        </row>
        <row r="560">
          <cell r="B560">
            <v>1800902</v>
          </cell>
          <cell r="C560" t="str">
            <v>M</v>
          </cell>
          <cell r="D560">
            <v>8009</v>
          </cell>
          <cell r="E560" t="e">
            <v>#N/A</v>
          </cell>
          <cell r="F560" t="str">
            <v>ADAMS G/HA MAG YRS</v>
          </cell>
          <cell r="G560" t="str">
            <v>ADAMS MS YRS</v>
          </cell>
          <cell r="O560">
            <v>72</v>
          </cell>
          <cell r="P560">
            <v>72</v>
          </cell>
          <cell r="Q560">
            <v>71</v>
          </cell>
          <cell r="R560">
            <v>86</v>
          </cell>
          <cell r="Z560">
            <v>0</v>
          </cell>
          <cell r="AA560">
            <v>229</v>
          </cell>
          <cell r="AB560">
            <v>229</v>
          </cell>
          <cell r="AE560">
            <v>229</v>
          </cell>
        </row>
        <row r="561">
          <cell r="B561">
            <v>1802801</v>
          </cell>
          <cell r="C561" t="str">
            <v>M</v>
          </cell>
          <cell r="D561">
            <v>8028</v>
          </cell>
          <cell r="E561" t="e">
            <v>#N/A</v>
          </cell>
          <cell r="F561" t="str">
            <v>AUDUBON MS</v>
          </cell>
          <cell r="G561" t="str">
            <v>AUDUBON MS</v>
          </cell>
          <cell r="O561">
            <v>191</v>
          </cell>
          <cell r="P561">
            <v>191</v>
          </cell>
          <cell r="Q561">
            <v>236</v>
          </cell>
          <cell r="R561">
            <v>297</v>
          </cell>
          <cell r="X561">
            <v>115</v>
          </cell>
          <cell r="Z561">
            <v>115</v>
          </cell>
          <cell r="AA561">
            <v>724</v>
          </cell>
          <cell r="AB561">
            <v>839</v>
          </cell>
          <cell r="AE561">
            <v>839</v>
          </cell>
        </row>
        <row r="562">
          <cell r="B562">
            <v>1802802</v>
          </cell>
          <cell r="C562" t="str">
            <v>M</v>
          </cell>
          <cell r="D562">
            <v>8028</v>
          </cell>
          <cell r="E562" t="e">
            <v>#N/A</v>
          </cell>
          <cell r="F562" t="str">
            <v>AUDUBON MS G/HA MAG</v>
          </cell>
          <cell r="G562" t="str">
            <v>AUDUBON MS</v>
          </cell>
          <cell r="O562">
            <v>62</v>
          </cell>
          <cell r="P562">
            <v>62</v>
          </cell>
          <cell r="Q562">
            <v>81</v>
          </cell>
          <cell r="R562">
            <v>50</v>
          </cell>
          <cell r="Z562">
            <v>0</v>
          </cell>
          <cell r="AA562">
            <v>193</v>
          </cell>
          <cell r="AB562">
            <v>193</v>
          </cell>
          <cell r="AE562">
            <v>193</v>
          </cell>
        </row>
        <row r="563">
          <cell r="B563">
            <v>1803801</v>
          </cell>
          <cell r="C563" t="str">
            <v>M</v>
          </cell>
          <cell r="D563">
            <v>8038</v>
          </cell>
          <cell r="E563" t="e">
            <v>#N/A</v>
          </cell>
          <cell r="F563" t="str">
            <v>BANCROFT MS</v>
          </cell>
          <cell r="G563" t="str">
            <v>BANCROFT MS</v>
          </cell>
          <cell r="O563">
            <v>217</v>
          </cell>
          <cell r="P563">
            <v>217</v>
          </cell>
          <cell r="Q563">
            <v>310</v>
          </cell>
          <cell r="R563">
            <v>296</v>
          </cell>
          <cell r="X563">
            <v>44</v>
          </cell>
          <cell r="Z563">
            <v>44</v>
          </cell>
          <cell r="AA563">
            <v>823</v>
          </cell>
          <cell r="AB563">
            <v>867</v>
          </cell>
          <cell r="AE563">
            <v>867</v>
          </cell>
        </row>
        <row r="564">
          <cell r="B564">
            <v>1803802</v>
          </cell>
          <cell r="C564" t="str">
            <v>M</v>
          </cell>
          <cell r="D564">
            <v>8038</v>
          </cell>
          <cell r="E564" t="e">
            <v>#N/A</v>
          </cell>
          <cell r="F564" t="str">
            <v>BANCROFT MS PER ART MAG</v>
          </cell>
          <cell r="G564" t="str">
            <v>BANCROFT MS</v>
          </cell>
          <cell r="O564">
            <v>136</v>
          </cell>
          <cell r="P564">
            <v>136</v>
          </cell>
          <cell r="Q564">
            <v>150</v>
          </cell>
          <cell r="R564">
            <v>149</v>
          </cell>
          <cell r="X564">
            <v>2</v>
          </cell>
          <cell r="Z564">
            <v>2</v>
          </cell>
          <cell r="AA564">
            <v>435</v>
          </cell>
          <cell r="AB564">
            <v>437</v>
          </cell>
          <cell r="AE564">
            <v>437</v>
          </cell>
        </row>
        <row r="565">
          <cell r="B565">
            <v>1804501</v>
          </cell>
          <cell r="C565" t="str">
            <v>M</v>
          </cell>
          <cell r="D565">
            <v>8045</v>
          </cell>
          <cell r="E565" t="e">
            <v>#N/A</v>
          </cell>
          <cell r="F565" t="str">
            <v>BELMONT MS</v>
          </cell>
          <cell r="G565" t="str">
            <v>BELMONT MS</v>
          </cell>
          <cell r="O565">
            <v>168</v>
          </cell>
          <cell r="P565">
            <v>168</v>
          </cell>
          <cell r="Q565">
            <v>128</v>
          </cell>
          <cell r="R565">
            <v>133</v>
          </cell>
          <cell r="X565">
            <v>13</v>
          </cell>
          <cell r="Z565">
            <v>13</v>
          </cell>
          <cell r="AA565">
            <v>429</v>
          </cell>
          <cell r="AB565">
            <v>442</v>
          </cell>
          <cell r="AE565">
            <v>442</v>
          </cell>
        </row>
        <row r="566">
          <cell r="B566">
            <v>1804701</v>
          </cell>
          <cell r="C566" t="str">
            <v>M</v>
          </cell>
          <cell r="D566">
            <v>8047</v>
          </cell>
          <cell r="E566" t="e">
            <v>#N/A</v>
          </cell>
          <cell r="F566" t="str">
            <v>BELVEDERE MS</v>
          </cell>
          <cell r="G566" t="str">
            <v>BELVEDERE MS</v>
          </cell>
          <cell r="O566">
            <v>297</v>
          </cell>
          <cell r="P566">
            <v>297</v>
          </cell>
          <cell r="Q566">
            <v>600</v>
          </cell>
          <cell r="R566">
            <v>596</v>
          </cell>
          <cell r="X566">
            <v>110</v>
          </cell>
          <cell r="Z566">
            <v>110</v>
          </cell>
          <cell r="AA566">
            <v>1493</v>
          </cell>
          <cell r="AB566">
            <v>1603</v>
          </cell>
          <cell r="AE566">
            <v>1603</v>
          </cell>
        </row>
        <row r="567">
          <cell r="B567">
            <v>1804702</v>
          </cell>
          <cell r="C567" t="str">
            <v>M</v>
          </cell>
          <cell r="D567">
            <v>8047</v>
          </cell>
          <cell r="E567" t="e">
            <v>#N/A</v>
          </cell>
          <cell r="F567" t="str">
            <v>BELVEDERE MEDIA MAG CTR</v>
          </cell>
          <cell r="G567" t="str">
            <v>BELVEDERE MS</v>
          </cell>
          <cell r="O567">
            <v>48</v>
          </cell>
          <cell r="P567">
            <v>48</v>
          </cell>
          <cell r="Q567">
            <v>55</v>
          </cell>
          <cell r="R567">
            <v>58</v>
          </cell>
          <cell r="Z567">
            <v>0</v>
          </cell>
          <cell r="AA567">
            <v>161</v>
          </cell>
          <cell r="AB567">
            <v>161</v>
          </cell>
          <cell r="AE567">
            <v>161</v>
          </cell>
        </row>
        <row r="568">
          <cell r="B568">
            <v>1804703</v>
          </cell>
          <cell r="C568" t="str">
            <v>M</v>
          </cell>
          <cell r="D568">
            <v>8047</v>
          </cell>
          <cell r="E568" t="e">
            <v>#N/A</v>
          </cell>
          <cell r="F568" t="str">
            <v>BELVEDERE LATIN MUSIC</v>
          </cell>
          <cell r="G568" t="str">
            <v>BELVEDERE MS</v>
          </cell>
          <cell r="O568">
            <v>51</v>
          </cell>
          <cell r="P568">
            <v>51</v>
          </cell>
          <cell r="Q568">
            <v>57</v>
          </cell>
          <cell r="R568">
            <v>56</v>
          </cell>
          <cell r="Z568">
            <v>0</v>
          </cell>
          <cell r="AA568">
            <v>164</v>
          </cell>
          <cell r="AB568">
            <v>164</v>
          </cell>
          <cell r="AE568">
            <v>164</v>
          </cell>
        </row>
        <row r="569">
          <cell r="B569">
            <v>1805701</v>
          </cell>
          <cell r="C569" t="str">
            <v>M</v>
          </cell>
          <cell r="D569">
            <v>8057</v>
          </cell>
          <cell r="E569" t="e">
            <v>#N/A</v>
          </cell>
          <cell r="F569" t="str">
            <v>BERENDO MS</v>
          </cell>
          <cell r="G569" t="str">
            <v>BERENDO MS</v>
          </cell>
          <cell r="O569">
            <v>511</v>
          </cell>
          <cell r="P569">
            <v>511</v>
          </cell>
          <cell r="Q569">
            <v>637</v>
          </cell>
          <cell r="R569">
            <v>679</v>
          </cell>
          <cell r="X569">
            <v>105</v>
          </cell>
          <cell r="Z569">
            <v>105</v>
          </cell>
          <cell r="AA569">
            <v>1827</v>
          </cell>
          <cell r="AB569">
            <v>1932</v>
          </cell>
          <cell r="AE569">
            <v>1932</v>
          </cell>
        </row>
        <row r="570">
          <cell r="B570">
            <v>1805801</v>
          </cell>
          <cell r="C570" t="str">
            <v>M</v>
          </cell>
          <cell r="D570">
            <v>8058</v>
          </cell>
          <cell r="E570" t="e">
            <v>#N/A</v>
          </cell>
          <cell r="F570" t="str">
            <v>LIECHTY MS</v>
          </cell>
          <cell r="G570" t="str">
            <v>LIECHTY MS</v>
          </cell>
          <cell r="O570">
            <v>509</v>
          </cell>
          <cell r="P570">
            <v>509</v>
          </cell>
          <cell r="Q570">
            <v>561</v>
          </cell>
          <cell r="R570">
            <v>658</v>
          </cell>
          <cell r="X570">
            <v>75</v>
          </cell>
          <cell r="Z570">
            <v>75</v>
          </cell>
          <cell r="AA570">
            <v>1728</v>
          </cell>
          <cell r="AB570">
            <v>1803</v>
          </cell>
          <cell r="AE570">
            <v>1803</v>
          </cell>
        </row>
        <row r="571">
          <cell r="B571">
            <v>1806001</v>
          </cell>
          <cell r="C571" t="str">
            <v>M</v>
          </cell>
          <cell r="D571">
            <v>8060</v>
          </cell>
          <cell r="E571" t="e">
            <v>#N/A</v>
          </cell>
          <cell r="F571" t="str">
            <v>BETHUNE MS</v>
          </cell>
          <cell r="G571" t="str">
            <v>BETHUNE MS</v>
          </cell>
          <cell r="O571">
            <v>593</v>
          </cell>
          <cell r="P571">
            <v>593</v>
          </cell>
          <cell r="Q571">
            <v>610</v>
          </cell>
          <cell r="R571">
            <v>652</v>
          </cell>
          <cell r="X571">
            <v>128</v>
          </cell>
          <cell r="Z571">
            <v>128</v>
          </cell>
          <cell r="AA571">
            <v>1855</v>
          </cell>
          <cell r="AB571">
            <v>1983</v>
          </cell>
          <cell r="AE571">
            <v>1983</v>
          </cell>
        </row>
        <row r="572">
          <cell r="B572">
            <v>1806002</v>
          </cell>
          <cell r="C572" t="str">
            <v>M</v>
          </cell>
          <cell r="D572">
            <v>8060</v>
          </cell>
          <cell r="E572" t="e">
            <v>#N/A</v>
          </cell>
          <cell r="F572" t="str">
            <v>BETHUNE MS MATH/SCI MAG</v>
          </cell>
          <cell r="G572" t="str">
            <v>BETHUNE MS</v>
          </cell>
          <cell r="O572">
            <v>70</v>
          </cell>
          <cell r="P572">
            <v>70</v>
          </cell>
          <cell r="Q572">
            <v>89</v>
          </cell>
          <cell r="R572">
            <v>82</v>
          </cell>
          <cell r="Z572">
            <v>0</v>
          </cell>
          <cell r="AA572">
            <v>241</v>
          </cell>
          <cell r="AB572">
            <v>241</v>
          </cell>
          <cell r="AE572">
            <v>241</v>
          </cell>
        </row>
        <row r="573">
          <cell r="B573">
            <v>1806201</v>
          </cell>
          <cell r="C573" t="str">
            <v>M</v>
          </cell>
          <cell r="D573">
            <v>8062</v>
          </cell>
          <cell r="E573" t="e">
            <v>#N/A</v>
          </cell>
          <cell r="F573" t="str">
            <v>CLINTON MS</v>
          </cell>
          <cell r="G573" t="str">
            <v>CLINTON MS</v>
          </cell>
          <cell r="O573">
            <v>383</v>
          </cell>
          <cell r="P573">
            <v>383</v>
          </cell>
          <cell r="Q573">
            <v>316</v>
          </cell>
          <cell r="R573">
            <v>389</v>
          </cell>
          <cell r="X573">
            <v>46</v>
          </cell>
          <cell r="Z573">
            <v>46</v>
          </cell>
          <cell r="AA573">
            <v>1088</v>
          </cell>
          <cell r="AB573">
            <v>1134</v>
          </cell>
          <cell r="AE573">
            <v>1134</v>
          </cell>
        </row>
        <row r="574">
          <cell r="B574">
            <v>1806401</v>
          </cell>
          <cell r="C574" t="str">
            <v>M</v>
          </cell>
          <cell r="D574">
            <v>8064</v>
          </cell>
          <cell r="E574" t="e">
            <v>#N/A</v>
          </cell>
          <cell r="F574" t="str">
            <v>YOUNG OAK KIM ACADEMY</v>
          </cell>
          <cell r="G574" t="str">
            <v>YOUNG OAK KIM ACADEMY</v>
          </cell>
          <cell r="O574">
            <v>327</v>
          </cell>
          <cell r="P574">
            <v>327</v>
          </cell>
          <cell r="Q574">
            <v>272</v>
          </cell>
          <cell r="R574">
            <v>133</v>
          </cell>
          <cell r="X574">
            <v>20</v>
          </cell>
          <cell r="Z574">
            <v>20</v>
          </cell>
          <cell r="AA574">
            <v>732</v>
          </cell>
          <cell r="AB574">
            <v>752</v>
          </cell>
          <cell r="AE574">
            <v>752</v>
          </cell>
        </row>
        <row r="575">
          <cell r="B575">
            <v>1806601</v>
          </cell>
          <cell r="C575" t="str">
            <v>M</v>
          </cell>
          <cell r="D575">
            <v>8066</v>
          </cell>
          <cell r="E575" t="e">
            <v>#N/A</v>
          </cell>
          <cell r="F575" t="str">
            <v>BURBANK MS</v>
          </cell>
          <cell r="G575" t="str">
            <v>BURBANK MS</v>
          </cell>
          <cell r="O575">
            <v>272</v>
          </cell>
          <cell r="P575">
            <v>272</v>
          </cell>
          <cell r="Q575">
            <v>423</v>
          </cell>
          <cell r="R575">
            <v>448</v>
          </cell>
          <cell r="X575">
            <v>63</v>
          </cell>
          <cell r="Z575">
            <v>63</v>
          </cell>
          <cell r="AA575">
            <v>1143</v>
          </cell>
          <cell r="AB575">
            <v>1206</v>
          </cell>
          <cell r="AE575">
            <v>1206</v>
          </cell>
        </row>
        <row r="576">
          <cell r="B576">
            <v>1806602</v>
          </cell>
          <cell r="C576" t="str">
            <v>M</v>
          </cell>
          <cell r="D576">
            <v>8066</v>
          </cell>
          <cell r="E576" t="e">
            <v>#N/A</v>
          </cell>
          <cell r="F576" t="str">
            <v>BURBANK MATH/SCI MAG</v>
          </cell>
          <cell r="G576" t="str">
            <v>BURBANK MS</v>
          </cell>
          <cell r="O576">
            <v>81</v>
          </cell>
          <cell r="P576">
            <v>81</v>
          </cell>
          <cell r="Z576">
            <v>0</v>
          </cell>
          <cell r="AA576">
            <v>81</v>
          </cell>
          <cell r="AB576">
            <v>81</v>
          </cell>
          <cell r="AE576">
            <v>81</v>
          </cell>
        </row>
        <row r="577">
          <cell r="B577">
            <v>1806603</v>
          </cell>
          <cell r="C577" t="str">
            <v>M</v>
          </cell>
          <cell r="D577">
            <v>8066</v>
          </cell>
          <cell r="E577" t="e">
            <v>#N/A</v>
          </cell>
          <cell r="F577" t="str">
            <v>BURBANK POLICE AC MAG</v>
          </cell>
          <cell r="G577" t="str">
            <v>BURBANK MS</v>
          </cell>
          <cell r="O577">
            <v>27</v>
          </cell>
          <cell r="P577">
            <v>27</v>
          </cell>
          <cell r="Z577">
            <v>0</v>
          </cell>
          <cell r="AA577">
            <v>27</v>
          </cell>
          <cell r="AB577">
            <v>27</v>
          </cell>
          <cell r="AE577">
            <v>27</v>
          </cell>
        </row>
        <row r="578">
          <cell r="B578">
            <v>1807501</v>
          </cell>
          <cell r="C578" t="str">
            <v>M</v>
          </cell>
          <cell r="D578">
            <v>8075</v>
          </cell>
          <cell r="E578" t="e">
            <v>#N/A</v>
          </cell>
          <cell r="F578" t="str">
            <v>BURROUGHS MS</v>
          </cell>
          <cell r="G578" t="str">
            <v>BURROUGHS MS</v>
          </cell>
          <cell r="O578">
            <v>489</v>
          </cell>
          <cell r="P578">
            <v>489</v>
          </cell>
          <cell r="Q578">
            <v>447</v>
          </cell>
          <cell r="R578">
            <v>502</v>
          </cell>
          <cell r="X578">
            <v>48</v>
          </cell>
          <cell r="Z578">
            <v>48</v>
          </cell>
          <cell r="AA578">
            <v>1438</v>
          </cell>
          <cell r="AB578">
            <v>1486</v>
          </cell>
          <cell r="AE578">
            <v>1486</v>
          </cell>
        </row>
        <row r="579">
          <cell r="B579">
            <v>1807502</v>
          </cell>
          <cell r="C579" t="str">
            <v>M</v>
          </cell>
          <cell r="D579">
            <v>8075</v>
          </cell>
          <cell r="E579" t="e">
            <v>#N/A</v>
          </cell>
          <cell r="F579" t="str">
            <v>BURROUGHS GFTD MAG CTR</v>
          </cell>
          <cell r="G579" t="str">
            <v>BURROUGHS MS</v>
          </cell>
          <cell r="O579">
            <v>169</v>
          </cell>
          <cell r="P579">
            <v>169</v>
          </cell>
          <cell r="Q579">
            <v>168</v>
          </cell>
          <cell r="R579">
            <v>170</v>
          </cell>
          <cell r="Z579">
            <v>0</v>
          </cell>
          <cell r="AA579">
            <v>507</v>
          </cell>
          <cell r="AB579">
            <v>507</v>
          </cell>
          <cell r="AE579">
            <v>507</v>
          </cell>
        </row>
        <row r="580">
          <cell r="B580">
            <v>1808001</v>
          </cell>
          <cell r="C580" t="str">
            <v>M</v>
          </cell>
          <cell r="D580">
            <v>8080</v>
          </cell>
          <cell r="E580" t="e">
            <v>#N/A</v>
          </cell>
          <cell r="F580" t="str">
            <v>BYRD MS</v>
          </cell>
          <cell r="G580" t="str">
            <v>BYRD MS</v>
          </cell>
          <cell r="O580">
            <v>511</v>
          </cell>
          <cell r="P580">
            <v>511</v>
          </cell>
          <cell r="Q580">
            <v>530</v>
          </cell>
          <cell r="R580">
            <v>482</v>
          </cell>
          <cell r="X580">
            <v>66</v>
          </cell>
          <cell r="Z580">
            <v>66</v>
          </cell>
          <cell r="AA580">
            <v>1523</v>
          </cell>
          <cell r="AB580">
            <v>1589</v>
          </cell>
          <cell r="AE580">
            <v>1589</v>
          </cell>
        </row>
        <row r="581">
          <cell r="B581">
            <v>1808002</v>
          </cell>
          <cell r="C581" t="str">
            <v>M</v>
          </cell>
          <cell r="D581">
            <v>8080</v>
          </cell>
          <cell r="E581" t="e">
            <v>#N/A</v>
          </cell>
          <cell r="F581" t="str">
            <v>BYRD MS MATH/SCI MAG</v>
          </cell>
          <cell r="G581" t="str">
            <v>BYRD MS</v>
          </cell>
          <cell r="O581">
            <v>65</v>
          </cell>
          <cell r="P581">
            <v>65</v>
          </cell>
          <cell r="Q581">
            <v>65</v>
          </cell>
          <cell r="R581">
            <v>62</v>
          </cell>
          <cell r="Z581">
            <v>0</v>
          </cell>
          <cell r="AA581">
            <v>192</v>
          </cell>
          <cell r="AB581">
            <v>192</v>
          </cell>
          <cell r="AE581">
            <v>192</v>
          </cell>
        </row>
        <row r="582">
          <cell r="B582">
            <v>1809001</v>
          </cell>
          <cell r="C582" t="str">
            <v>M</v>
          </cell>
          <cell r="D582">
            <v>8090</v>
          </cell>
          <cell r="E582" t="e">
            <v>#N/A</v>
          </cell>
          <cell r="F582" t="str">
            <v>CARNEGIE MS</v>
          </cell>
          <cell r="G582" t="str">
            <v>CARNEGIE MS</v>
          </cell>
          <cell r="O582">
            <v>443</v>
          </cell>
          <cell r="P582">
            <v>443</v>
          </cell>
          <cell r="Q582">
            <v>455</v>
          </cell>
          <cell r="R582">
            <v>490</v>
          </cell>
          <cell r="X582">
            <v>69</v>
          </cell>
          <cell r="Z582">
            <v>69</v>
          </cell>
          <cell r="AA582">
            <v>1388</v>
          </cell>
          <cell r="AB582">
            <v>1457</v>
          </cell>
          <cell r="AE582">
            <v>1457</v>
          </cell>
        </row>
        <row r="583">
          <cell r="B583">
            <v>1809201</v>
          </cell>
          <cell r="C583" t="str">
            <v>T</v>
          </cell>
          <cell r="D583">
            <v>8092</v>
          </cell>
          <cell r="E583" t="e">
            <v>#N/A</v>
          </cell>
          <cell r="F583" t="str">
            <v>CDS LONDON</v>
          </cell>
          <cell r="G583" t="str">
            <v>CDS LONDON</v>
          </cell>
          <cell r="P583">
            <v>0</v>
          </cell>
          <cell r="S583">
            <v>21</v>
          </cell>
          <cell r="T583">
            <v>11</v>
          </cell>
          <cell r="U583">
            <v>2</v>
          </cell>
          <cell r="Z583">
            <v>0</v>
          </cell>
          <cell r="AA583">
            <v>34</v>
          </cell>
          <cell r="AB583">
            <v>34</v>
          </cell>
          <cell r="AE583">
            <v>34</v>
          </cell>
        </row>
        <row r="584">
          <cell r="B584">
            <v>1809301</v>
          </cell>
          <cell r="C584" t="str">
            <v>S</v>
          </cell>
          <cell r="D584">
            <v>8093</v>
          </cell>
          <cell r="E584" t="e">
            <v>#N/A</v>
          </cell>
          <cell r="F584" t="str">
            <v>SUN VALLEY HS</v>
          </cell>
          <cell r="G584" t="str">
            <v>SUN VALLEY HS</v>
          </cell>
          <cell r="P584">
            <v>0</v>
          </cell>
          <cell r="S584">
            <v>392</v>
          </cell>
          <cell r="T584">
            <v>291</v>
          </cell>
          <cell r="U584">
            <v>243</v>
          </cell>
          <cell r="Y584">
            <v>61</v>
          </cell>
          <cell r="Z584">
            <v>61</v>
          </cell>
          <cell r="AA584">
            <v>926</v>
          </cell>
          <cell r="AB584">
            <v>987</v>
          </cell>
          <cell r="AE584">
            <v>987</v>
          </cell>
        </row>
        <row r="585">
          <cell r="B585">
            <v>1809401</v>
          </cell>
          <cell r="C585" t="str">
            <v>M</v>
          </cell>
          <cell r="D585">
            <v>8094</v>
          </cell>
          <cell r="E585" t="e">
            <v>#N/A</v>
          </cell>
          <cell r="F585" t="str">
            <v>CARVER MS</v>
          </cell>
          <cell r="G585" t="str">
            <v>CARVER MS</v>
          </cell>
          <cell r="O585">
            <v>566</v>
          </cell>
          <cell r="P585">
            <v>566</v>
          </cell>
          <cell r="Q585">
            <v>563</v>
          </cell>
          <cell r="R585">
            <v>609</v>
          </cell>
          <cell r="X585">
            <v>114</v>
          </cell>
          <cell r="Z585">
            <v>114</v>
          </cell>
          <cell r="AA585">
            <v>1738</v>
          </cell>
          <cell r="AB585">
            <v>1852</v>
          </cell>
          <cell r="AE585">
            <v>1852</v>
          </cell>
        </row>
        <row r="586">
          <cell r="B586">
            <v>1809901</v>
          </cell>
          <cell r="C586" t="str">
            <v>M</v>
          </cell>
          <cell r="D586">
            <v>8099</v>
          </cell>
          <cell r="E586" t="e">
            <v>#N/A</v>
          </cell>
          <cell r="F586" t="str">
            <v>CLAY MS</v>
          </cell>
          <cell r="G586" t="str">
            <v>CLAY MS</v>
          </cell>
          <cell r="O586">
            <v>328</v>
          </cell>
          <cell r="P586">
            <v>328</v>
          </cell>
          <cell r="Q586">
            <v>336</v>
          </cell>
          <cell r="R586">
            <v>384</v>
          </cell>
          <cell r="X586">
            <v>111</v>
          </cell>
          <cell r="Z586">
            <v>111</v>
          </cell>
          <cell r="AA586">
            <v>1048</v>
          </cell>
          <cell r="AB586">
            <v>1159</v>
          </cell>
          <cell r="AE586">
            <v>1159</v>
          </cell>
        </row>
        <row r="587">
          <cell r="B587">
            <v>1810201</v>
          </cell>
          <cell r="C587" t="str">
            <v>M</v>
          </cell>
          <cell r="D587">
            <v>8102</v>
          </cell>
          <cell r="E587" t="e">
            <v>#N/A</v>
          </cell>
          <cell r="F587" t="str">
            <v>COLUMBUS MS</v>
          </cell>
          <cell r="G587" t="str">
            <v>COLUMBUS MS</v>
          </cell>
          <cell r="O587">
            <v>237</v>
          </cell>
          <cell r="P587">
            <v>237</v>
          </cell>
          <cell r="Q587">
            <v>196</v>
          </cell>
          <cell r="R587">
            <v>242</v>
          </cell>
          <cell r="X587">
            <v>78</v>
          </cell>
          <cell r="Z587">
            <v>78</v>
          </cell>
          <cell r="AA587">
            <v>675</v>
          </cell>
          <cell r="AB587">
            <v>753</v>
          </cell>
          <cell r="AE587">
            <v>753</v>
          </cell>
        </row>
        <row r="588">
          <cell r="B588">
            <v>1810202</v>
          </cell>
          <cell r="C588" t="str">
            <v>M</v>
          </cell>
          <cell r="D588">
            <v>8102</v>
          </cell>
          <cell r="E588" t="e">
            <v>#N/A</v>
          </cell>
          <cell r="F588" t="str">
            <v>COLUMBUS MS M/S/MED MAG</v>
          </cell>
          <cell r="G588" t="str">
            <v>COLUMBUS MS</v>
          </cell>
          <cell r="O588">
            <v>75</v>
          </cell>
          <cell r="P588">
            <v>75</v>
          </cell>
          <cell r="Q588">
            <v>94</v>
          </cell>
          <cell r="R588">
            <v>91</v>
          </cell>
          <cell r="Z588">
            <v>0</v>
          </cell>
          <cell r="AA588">
            <v>260</v>
          </cell>
          <cell r="AB588">
            <v>260</v>
          </cell>
          <cell r="AE588">
            <v>260</v>
          </cell>
        </row>
        <row r="589">
          <cell r="B589">
            <v>1810301</v>
          </cell>
          <cell r="C589" t="str">
            <v>M</v>
          </cell>
          <cell r="D589">
            <v>8103</v>
          </cell>
          <cell r="E589" t="e">
            <v>#N/A</v>
          </cell>
          <cell r="F589" t="str">
            <v>CURTISS MS</v>
          </cell>
          <cell r="G589" t="str">
            <v>CURTISS MS</v>
          </cell>
          <cell r="O589">
            <v>225</v>
          </cell>
          <cell r="P589">
            <v>225</v>
          </cell>
          <cell r="Q589">
            <v>178</v>
          </cell>
          <cell r="R589">
            <v>207</v>
          </cell>
          <cell r="X589">
            <v>25</v>
          </cell>
          <cell r="Z589">
            <v>25</v>
          </cell>
          <cell r="AA589">
            <v>610</v>
          </cell>
          <cell r="AB589">
            <v>635</v>
          </cell>
          <cell r="AE589">
            <v>635</v>
          </cell>
        </row>
        <row r="590">
          <cell r="B590">
            <v>1810302</v>
          </cell>
          <cell r="C590" t="str">
            <v>M</v>
          </cell>
          <cell r="D590">
            <v>8103</v>
          </cell>
          <cell r="E590" t="e">
            <v>#N/A</v>
          </cell>
          <cell r="F590" t="str">
            <v>CURTISS MS M/S MAG CTR</v>
          </cell>
          <cell r="G590" t="str">
            <v>CURTISS MS</v>
          </cell>
          <cell r="O590">
            <v>95</v>
          </cell>
          <cell r="P590">
            <v>95</v>
          </cell>
          <cell r="Q590">
            <v>121</v>
          </cell>
          <cell r="R590">
            <v>125</v>
          </cell>
          <cell r="Z590">
            <v>0</v>
          </cell>
          <cell r="AA590">
            <v>341</v>
          </cell>
          <cell r="AB590">
            <v>341</v>
          </cell>
          <cell r="AE590">
            <v>341</v>
          </cell>
        </row>
        <row r="591">
          <cell r="B591">
            <v>1810401</v>
          </cell>
          <cell r="C591" t="str">
            <v>M</v>
          </cell>
          <cell r="D591">
            <v>8104</v>
          </cell>
          <cell r="E591" t="e">
            <v>#N/A</v>
          </cell>
          <cell r="F591" t="str">
            <v>DANA MS</v>
          </cell>
          <cell r="G591" t="str">
            <v>DANA MS</v>
          </cell>
          <cell r="O591">
            <v>548</v>
          </cell>
          <cell r="P591">
            <v>548</v>
          </cell>
          <cell r="Q591">
            <v>591</v>
          </cell>
          <cell r="R591">
            <v>536</v>
          </cell>
          <cell r="X591">
            <v>93</v>
          </cell>
          <cell r="Z591">
            <v>93</v>
          </cell>
          <cell r="AA591">
            <v>1675</v>
          </cell>
          <cell r="AB591">
            <v>1768</v>
          </cell>
          <cell r="AE591">
            <v>1768</v>
          </cell>
        </row>
        <row r="592">
          <cell r="B592">
            <v>1810701</v>
          </cell>
          <cell r="C592" t="str">
            <v>M</v>
          </cell>
          <cell r="D592">
            <v>8107</v>
          </cell>
          <cell r="E592" t="e">
            <v>#N/A</v>
          </cell>
          <cell r="F592" t="str">
            <v>PORTOLA MS</v>
          </cell>
          <cell r="G592" t="str">
            <v>PORTOLA MS</v>
          </cell>
          <cell r="O592">
            <v>579</v>
          </cell>
          <cell r="P592">
            <v>579</v>
          </cell>
          <cell r="Q592">
            <v>546</v>
          </cell>
          <cell r="R592">
            <v>539</v>
          </cell>
          <cell r="X592">
            <v>79</v>
          </cell>
          <cell r="Z592">
            <v>79</v>
          </cell>
          <cell r="AA592">
            <v>1664</v>
          </cell>
          <cell r="AB592">
            <v>1743</v>
          </cell>
          <cell r="AE592">
            <v>1743</v>
          </cell>
        </row>
        <row r="593">
          <cell r="B593">
            <v>1810702</v>
          </cell>
          <cell r="C593" t="str">
            <v>M</v>
          </cell>
          <cell r="D593">
            <v>8107</v>
          </cell>
          <cell r="E593" t="e">
            <v>#N/A</v>
          </cell>
          <cell r="F593" t="str">
            <v>PORTOLA GFTD MAG CTR</v>
          </cell>
          <cell r="G593" t="str">
            <v>PORTOLA MS</v>
          </cell>
          <cell r="O593">
            <v>84</v>
          </cell>
          <cell r="P593">
            <v>84</v>
          </cell>
          <cell r="Q593">
            <v>87</v>
          </cell>
          <cell r="R593">
            <v>70</v>
          </cell>
          <cell r="Z593">
            <v>0</v>
          </cell>
          <cell r="AA593">
            <v>241</v>
          </cell>
          <cell r="AB593">
            <v>241</v>
          </cell>
          <cell r="AE593">
            <v>241</v>
          </cell>
        </row>
        <row r="594">
          <cell r="B594">
            <v>1811001</v>
          </cell>
          <cell r="C594" t="str">
            <v>M</v>
          </cell>
          <cell r="D594">
            <v>8110</v>
          </cell>
          <cell r="E594" t="e">
            <v>#N/A</v>
          </cell>
          <cell r="F594" t="str">
            <v>DODSON MS</v>
          </cell>
          <cell r="G594" t="str">
            <v>DODSON MS</v>
          </cell>
          <cell r="O594">
            <v>407</v>
          </cell>
          <cell r="P594">
            <v>407</v>
          </cell>
          <cell r="Q594">
            <v>407</v>
          </cell>
          <cell r="R594">
            <v>429</v>
          </cell>
          <cell r="X594">
            <v>72</v>
          </cell>
          <cell r="Z594">
            <v>72</v>
          </cell>
          <cell r="AA594">
            <v>1243</v>
          </cell>
          <cell r="AB594">
            <v>1315</v>
          </cell>
          <cell r="AE594">
            <v>1315</v>
          </cell>
        </row>
        <row r="595">
          <cell r="B595">
            <v>1811002</v>
          </cell>
          <cell r="C595" t="str">
            <v>M</v>
          </cell>
          <cell r="D595">
            <v>8110</v>
          </cell>
          <cell r="E595" t="e">
            <v>#N/A</v>
          </cell>
          <cell r="F595" t="str">
            <v>DODSON MS GFTD MAG CTR</v>
          </cell>
          <cell r="G595" t="str">
            <v>DODSON MS</v>
          </cell>
          <cell r="O595">
            <v>190</v>
          </cell>
          <cell r="P595">
            <v>190</v>
          </cell>
          <cell r="Q595">
            <v>187</v>
          </cell>
          <cell r="R595">
            <v>187</v>
          </cell>
          <cell r="Z595">
            <v>0</v>
          </cell>
          <cell r="AA595">
            <v>564</v>
          </cell>
          <cell r="AB595">
            <v>564</v>
          </cell>
          <cell r="AE595">
            <v>564</v>
          </cell>
        </row>
        <row r="596">
          <cell r="B596">
            <v>1811201</v>
          </cell>
          <cell r="C596" t="str">
            <v>M</v>
          </cell>
          <cell r="D596">
            <v>8112</v>
          </cell>
          <cell r="E596" t="e">
            <v>#N/A</v>
          </cell>
          <cell r="F596" t="str">
            <v>DREW MS YRS</v>
          </cell>
          <cell r="G596" t="str">
            <v>DREW MS YRS</v>
          </cell>
          <cell r="O596">
            <v>596</v>
          </cell>
          <cell r="P596">
            <v>596</v>
          </cell>
          <cell r="Q596">
            <v>613</v>
          </cell>
          <cell r="R596">
            <v>686</v>
          </cell>
          <cell r="X596">
            <v>132</v>
          </cell>
          <cell r="Z596">
            <v>132</v>
          </cell>
          <cell r="AA596">
            <v>1895</v>
          </cell>
          <cell r="AB596">
            <v>2027</v>
          </cell>
          <cell r="AE596">
            <v>2027</v>
          </cell>
        </row>
        <row r="597">
          <cell r="B597">
            <v>1811202</v>
          </cell>
          <cell r="C597" t="str">
            <v>M</v>
          </cell>
          <cell r="D597">
            <v>8112</v>
          </cell>
          <cell r="E597" t="e">
            <v>#N/A</v>
          </cell>
          <cell r="F597" t="str">
            <v>DREW MS GFTD MAG CTR</v>
          </cell>
          <cell r="G597" t="str">
            <v>DREW MS YRS</v>
          </cell>
          <cell r="O597">
            <v>46</v>
          </cell>
          <cell r="P597">
            <v>46</v>
          </cell>
          <cell r="Q597">
            <v>52</v>
          </cell>
          <cell r="R597">
            <v>31</v>
          </cell>
          <cell r="Z597">
            <v>0</v>
          </cell>
          <cell r="AA597">
            <v>129</v>
          </cell>
          <cell r="AB597">
            <v>129</v>
          </cell>
          <cell r="AE597">
            <v>129</v>
          </cell>
        </row>
        <row r="598">
          <cell r="B598">
            <v>1811301</v>
          </cell>
          <cell r="C598" t="str">
            <v>M</v>
          </cell>
          <cell r="D598">
            <v>8113</v>
          </cell>
          <cell r="E598" t="e">
            <v>#N/A</v>
          </cell>
          <cell r="F598" t="str">
            <v>EDISON MS YRS</v>
          </cell>
          <cell r="G598" t="str">
            <v>EDISON MS YRS</v>
          </cell>
          <cell r="O598">
            <v>549</v>
          </cell>
          <cell r="P598">
            <v>549</v>
          </cell>
          <cell r="Q598">
            <v>569</v>
          </cell>
          <cell r="R598">
            <v>574</v>
          </cell>
          <cell r="X598">
            <v>96</v>
          </cell>
          <cell r="Z598">
            <v>96</v>
          </cell>
          <cell r="AA598">
            <v>1692</v>
          </cell>
          <cell r="AB598">
            <v>1788</v>
          </cell>
          <cell r="AE598">
            <v>1788</v>
          </cell>
        </row>
        <row r="599">
          <cell r="B599">
            <v>1811601</v>
          </cell>
          <cell r="C599" t="str">
            <v>M</v>
          </cell>
          <cell r="D599">
            <v>8116</v>
          </cell>
          <cell r="E599" t="e">
            <v>#N/A</v>
          </cell>
          <cell r="F599" t="str">
            <v>ROMER MS</v>
          </cell>
          <cell r="G599" t="str">
            <v>ROMER MS</v>
          </cell>
          <cell r="O599">
            <v>439</v>
          </cell>
          <cell r="P599">
            <v>439</v>
          </cell>
          <cell r="Q599">
            <v>472</v>
          </cell>
          <cell r="R599">
            <v>429</v>
          </cell>
          <cell r="X599">
            <v>86</v>
          </cell>
          <cell r="Z599">
            <v>86</v>
          </cell>
          <cell r="AA599">
            <v>1340</v>
          </cell>
          <cell r="AB599">
            <v>1426</v>
          </cell>
          <cell r="AE599">
            <v>1426</v>
          </cell>
        </row>
        <row r="600">
          <cell r="B600">
            <v>1811701</v>
          </cell>
          <cell r="C600" t="str">
            <v>M</v>
          </cell>
          <cell r="D600">
            <v>8117</v>
          </cell>
          <cell r="E600" t="e">
            <v>#N/A</v>
          </cell>
          <cell r="F600" t="str">
            <v>VISTA MS</v>
          </cell>
          <cell r="G600" t="str">
            <v>VISTA MS</v>
          </cell>
          <cell r="O600">
            <v>512</v>
          </cell>
          <cell r="P600">
            <v>512</v>
          </cell>
          <cell r="Q600">
            <v>581</v>
          </cell>
          <cell r="R600">
            <v>676</v>
          </cell>
          <cell r="X600">
            <v>126</v>
          </cell>
          <cell r="Z600">
            <v>126</v>
          </cell>
          <cell r="AA600">
            <v>1769</v>
          </cell>
          <cell r="AB600">
            <v>1895</v>
          </cell>
          <cell r="AE600">
            <v>1895</v>
          </cell>
        </row>
        <row r="601">
          <cell r="B601">
            <v>1811801</v>
          </cell>
          <cell r="C601" t="str">
            <v>M</v>
          </cell>
          <cell r="D601">
            <v>8118</v>
          </cell>
          <cell r="E601" t="e">
            <v>#N/A</v>
          </cell>
          <cell r="F601" t="str">
            <v>EL SERENO MS</v>
          </cell>
          <cell r="G601" t="str">
            <v>EL SERENO MS</v>
          </cell>
          <cell r="O601">
            <v>174</v>
          </cell>
          <cell r="P601">
            <v>174</v>
          </cell>
          <cell r="Q601">
            <v>539</v>
          </cell>
          <cell r="R601">
            <v>597</v>
          </cell>
          <cell r="X601">
            <v>91</v>
          </cell>
          <cell r="Z601">
            <v>91</v>
          </cell>
          <cell r="AA601">
            <v>1310</v>
          </cell>
          <cell r="AB601">
            <v>1401</v>
          </cell>
          <cell r="AE601">
            <v>1401</v>
          </cell>
        </row>
        <row r="602">
          <cell r="B602">
            <v>1811802</v>
          </cell>
          <cell r="C602" t="str">
            <v>M</v>
          </cell>
          <cell r="D602">
            <v>8118</v>
          </cell>
          <cell r="E602" t="e">
            <v>#N/A</v>
          </cell>
          <cell r="F602" t="str">
            <v>EL SERENO MATH/SCI MAG</v>
          </cell>
          <cell r="G602" t="str">
            <v>EL SERENO MS</v>
          </cell>
          <cell r="O602">
            <v>45</v>
          </cell>
          <cell r="P602">
            <v>45</v>
          </cell>
          <cell r="Q602">
            <v>45</v>
          </cell>
          <cell r="R602">
            <v>44</v>
          </cell>
          <cell r="Z602">
            <v>0</v>
          </cell>
          <cell r="AA602">
            <v>134</v>
          </cell>
          <cell r="AB602">
            <v>134</v>
          </cell>
          <cell r="AE602">
            <v>134</v>
          </cell>
        </row>
        <row r="603">
          <cell r="B603">
            <v>1811803</v>
          </cell>
          <cell r="C603" t="str">
            <v>M</v>
          </cell>
          <cell r="D603">
            <v>8118</v>
          </cell>
          <cell r="E603" t="e">
            <v>#N/A</v>
          </cell>
          <cell r="F603" t="str">
            <v>EL SERENO GFTD MAG CTR</v>
          </cell>
          <cell r="G603" t="str">
            <v>EL SERENO MS</v>
          </cell>
          <cell r="O603">
            <v>29</v>
          </cell>
          <cell r="P603">
            <v>29</v>
          </cell>
          <cell r="Q603">
            <v>53</v>
          </cell>
          <cell r="R603">
            <v>27</v>
          </cell>
          <cell r="X603">
            <v>1</v>
          </cell>
          <cell r="Z603">
            <v>1</v>
          </cell>
          <cell r="AA603">
            <v>109</v>
          </cell>
          <cell r="AB603">
            <v>110</v>
          </cell>
          <cell r="AE603">
            <v>110</v>
          </cell>
        </row>
        <row r="604">
          <cell r="B604">
            <v>1812301</v>
          </cell>
          <cell r="C604" t="str">
            <v>M</v>
          </cell>
          <cell r="D604">
            <v>8123</v>
          </cell>
          <cell r="E604" t="e">
            <v>#N/A</v>
          </cell>
          <cell r="F604" t="str">
            <v>EMERSON MS</v>
          </cell>
          <cell r="G604" t="str">
            <v>EMERSON MS</v>
          </cell>
          <cell r="O604">
            <v>318</v>
          </cell>
          <cell r="P604">
            <v>318</v>
          </cell>
          <cell r="Q604">
            <v>291</v>
          </cell>
          <cell r="R604">
            <v>348</v>
          </cell>
          <cell r="X604">
            <v>35</v>
          </cell>
          <cell r="Z604">
            <v>35</v>
          </cell>
          <cell r="AA604">
            <v>957</v>
          </cell>
          <cell r="AB604">
            <v>992</v>
          </cell>
          <cell r="AE604">
            <v>992</v>
          </cell>
        </row>
        <row r="605">
          <cell r="B605">
            <v>1812701</v>
          </cell>
          <cell r="C605" t="str">
            <v>M</v>
          </cell>
          <cell r="D605">
            <v>8127</v>
          </cell>
          <cell r="E605" t="e">
            <v>#N/A</v>
          </cell>
          <cell r="F605" t="str">
            <v>FLEMING MS</v>
          </cell>
          <cell r="G605" t="str">
            <v>FLEMING MS</v>
          </cell>
          <cell r="O605">
            <v>468</v>
          </cell>
          <cell r="P605">
            <v>468</v>
          </cell>
          <cell r="Q605">
            <v>490</v>
          </cell>
          <cell r="R605">
            <v>464</v>
          </cell>
          <cell r="X605">
            <v>91</v>
          </cell>
          <cell r="Z605">
            <v>91</v>
          </cell>
          <cell r="AA605">
            <v>1422</v>
          </cell>
          <cell r="AB605">
            <v>1513</v>
          </cell>
          <cell r="AE605">
            <v>1513</v>
          </cell>
        </row>
        <row r="606">
          <cell r="B606">
            <v>1812702</v>
          </cell>
          <cell r="C606" t="str">
            <v>M</v>
          </cell>
          <cell r="D606">
            <v>8127</v>
          </cell>
          <cell r="E606" t="e">
            <v>#N/A</v>
          </cell>
          <cell r="F606" t="str">
            <v>FLEMING MS MATH/SCI MAG</v>
          </cell>
          <cell r="G606" t="str">
            <v>FLEMING MS</v>
          </cell>
          <cell r="O606">
            <v>98</v>
          </cell>
          <cell r="P606">
            <v>98</v>
          </cell>
          <cell r="Q606">
            <v>100</v>
          </cell>
          <cell r="R606">
            <v>103</v>
          </cell>
          <cell r="Z606">
            <v>0</v>
          </cell>
          <cell r="AA606">
            <v>301</v>
          </cell>
          <cell r="AB606">
            <v>301</v>
          </cell>
          <cell r="AE606">
            <v>301</v>
          </cell>
        </row>
        <row r="607">
          <cell r="B607">
            <v>1813201</v>
          </cell>
          <cell r="C607" t="str">
            <v>SPAN</v>
          </cell>
          <cell r="D607">
            <v>8132</v>
          </cell>
          <cell r="E607" t="e">
            <v>#N/A</v>
          </cell>
          <cell r="F607" t="str">
            <v>FOSHAY LC 6-8</v>
          </cell>
          <cell r="G607" t="str">
            <v>FOSHAY LC 6-8</v>
          </cell>
          <cell r="H607">
            <v>23</v>
          </cell>
          <cell r="I607">
            <v>31</v>
          </cell>
          <cell r="J607">
            <v>24</v>
          </cell>
          <cell r="K607">
            <v>24</v>
          </cell>
          <cell r="L607">
            <v>27</v>
          </cell>
          <cell r="M607">
            <v>25</v>
          </cell>
          <cell r="N607">
            <v>0</v>
          </cell>
          <cell r="O607">
            <v>633</v>
          </cell>
          <cell r="P607">
            <v>633</v>
          </cell>
          <cell r="Q607">
            <v>718</v>
          </cell>
          <cell r="R607">
            <v>733</v>
          </cell>
          <cell r="S607">
            <v>171</v>
          </cell>
          <cell r="T607">
            <v>156</v>
          </cell>
          <cell r="U607">
            <v>163</v>
          </cell>
          <cell r="V607">
            <v>164</v>
          </cell>
          <cell r="W607">
            <v>0</v>
          </cell>
          <cell r="X607">
            <v>134</v>
          </cell>
          <cell r="Z607">
            <v>134</v>
          </cell>
          <cell r="AA607">
            <v>2892</v>
          </cell>
          <cell r="AB607">
            <v>3026</v>
          </cell>
          <cell r="AC607">
            <v>0</v>
          </cell>
          <cell r="AD607">
            <v>0</v>
          </cell>
          <cell r="AE607">
            <v>3026</v>
          </cell>
        </row>
        <row r="608">
          <cell r="B608">
            <v>1813701</v>
          </cell>
          <cell r="C608" t="str">
            <v>M</v>
          </cell>
          <cell r="D608">
            <v>8137</v>
          </cell>
          <cell r="E608" t="e">
            <v>#N/A</v>
          </cell>
          <cell r="F608" t="str">
            <v>FROST MS</v>
          </cell>
          <cell r="G608" t="str">
            <v>FROST MS</v>
          </cell>
          <cell r="O608">
            <v>413</v>
          </cell>
          <cell r="P608">
            <v>413</v>
          </cell>
          <cell r="Q608">
            <v>461</v>
          </cell>
          <cell r="R608">
            <v>445</v>
          </cell>
          <cell r="X608">
            <v>61</v>
          </cell>
          <cell r="Z608">
            <v>61</v>
          </cell>
          <cell r="AA608">
            <v>1319</v>
          </cell>
          <cell r="AB608">
            <v>1380</v>
          </cell>
          <cell r="AE608">
            <v>1380</v>
          </cell>
        </row>
        <row r="609">
          <cell r="B609">
            <v>1813702</v>
          </cell>
          <cell r="C609" t="str">
            <v>M</v>
          </cell>
          <cell r="D609">
            <v>8137</v>
          </cell>
          <cell r="E609" t="e">
            <v>#N/A</v>
          </cell>
          <cell r="F609" t="str">
            <v>FROST MS COMP/MATH MAG</v>
          </cell>
          <cell r="G609" t="str">
            <v>FROST MS</v>
          </cell>
          <cell r="O609">
            <v>121</v>
          </cell>
          <cell r="P609">
            <v>121</v>
          </cell>
          <cell r="Q609">
            <v>122</v>
          </cell>
          <cell r="R609">
            <v>121</v>
          </cell>
          <cell r="Z609">
            <v>0</v>
          </cell>
          <cell r="AA609">
            <v>364</v>
          </cell>
          <cell r="AB609">
            <v>364</v>
          </cell>
          <cell r="AE609">
            <v>364</v>
          </cell>
        </row>
        <row r="610">
          <cell r="B610">
            <v>1814201</v>
          </cell>
          <cell r="C610" t="str">
            <v>SPAN</v>
          </cell>
          <cell r="D610">
            <v>8142</v>
          </cell>
          <cell r="E610" t="e">
            <v>#N/A</v>
          </cell>
          <cell r="F610" t="str">
            <v>FULTON COLLEGE PREP</v>
          </cell>
          <cell r="G610" t="str">
            <v>FULTON COLLEGE PREP</v>
          </cell>
          <cell r="O610">
            <v>373</v>
          </cell>
          <cell r="P610">
            <v>373</v>
          </cell>
          <cell r="Q610">
            <v>393</v>
          </cell>
          <cell r="R610">
            <v>391</v>
          </cell>
          <cell r="S610">
            <v>255</v>
          </cell>
          <cell r="T610">
            <v>287</v>
          </cell>
          <cell r="U610">
            <v>153</v>
          </cell>
          <cell r="V610">
            <v>85</v>
          </cell>
          <cell r="X610">
            <v>118</v>
          </cell>
          <cell r="Y610">
            <v>74</v>
          </cell>
          <cell r="Z610">
            <v>192</v>
          </cell>
          <cell r="AA610">
            <v>1937</v>
          </cell>
          <cell r="AB610">
            <v>2129</v>
          </cell>
          <cell r="AE610">
            <v>2129</v>
          </cell>
        </row>
        <row r="611">
          <cell r="B611">
            <v>1815101</v>
          </cell>
          <cell r="C611" t="str">
            <v>M</v>
          </cell>
          <cell r="D611">
            <v>8151</v>
          </cell>
          <cell r="E611" t="e">
            <v>#N/A</v>
          </cell>
          <cell r="F611" t="str">
            <v>GAGE MS</v>
          </cell>
          <cell r="G611" t="str">
            <v>GAGE MS</v>
          </cell>
          <cell r="O611">
            <v>643</v>
          </cell>
          <cell r="P611">
            <v>643</v>
          </cell>
          <cell r="Q611">
            <v>895</v>
          </cell>
          <cell r="R611">
            <v>977</v>
          </cell>
          <cell r="X611">
            <v>132</v>
          </cell>
          <cell r="Z611">
            <v>132</v>
          </cell>
          <cell r="AA611">
            <v>2515</v>
          </cell>
          <cell r="AB611">
            <v>2647</v>
          </cell>
          <cell r="AE611">
            <v>2647</v>
          </cell>
        </row>
        <row r="612">
          <cell r="B612">
            <v>1815102</v>
          </cell>
          <cell r="C612" t="str">
            <v>M</v>
          </cell>
          <cell r="D612">
            <v>8151</v>
          </cell>
          <cell r="E612" t="e">
            <v>#N/A</v>
          </cell>
          <cell r="F612" t="str">
            <v>GAGE MS M/S MAGNET</v>
          </cell>
          <cell r="G612" t="str">
            <v>GAGE MS</v>
          </cell>
          <cell r="O612">
            <v>92</v>
          </cell>
          <cell r="P612">
            <v>92</v>
          </cell>
          <cell r="Q612">
            <v>97</v>
          </cell>
          <cell r="R612">
            <v>92</v>
          </cell>
          <cell r="Z612">
            <v>0</v>
          </cell>
          <cell r="AA612">
            <v>281</v>
          </cell>
          <cell r="AB612">
            <v>281</v>
          </cell>
          <cell r="AE612">
            <v>281</v>
          </cell>
        </row>
        <row r="613">
          <cell r="B613">
            <v>1815301</v>
          </cell>
          <cell r="C613" t="str">
            <v>M</v>
          </cell>
          <cell r="D613">
            <v>8153</v>
          </cell>
          <cell r="E613" t="e">
            <v>#N/A</v>
          </cell>
          <cell r="F613" t="str">
            <v>SOUTHEAST MS</v>
          </cell>
          <cell r="G613" t="str">
            <v>SOUTHEAST MS</v>
          </cell>
          <cell r="O613">
            <v>432</v>
          </cell>
          <cell r="P613">
            <v>432</v>
          </cell>
          <cell r="Q613">
            <v>444</v>
          </cell>
          <cell r="R613">
            <v>439</v>
          </cell>
          <cell r="X613">
            <v>52</v>
          </cell>
          <cell r="Z613">
            <v>52</v>
          </cell>
          <cell r="AA613">
            <v>1315</v>
          </cell>
          <cell r="AB613">
            <v>1367</v>
          </cell>
          <cell r="AE613">
            <v>1367</v>
          </cell>
        </row>
        <row r="614">
          <cell r="B614">
            <v>1816001</v>
          </cell>
          <cell r="C614" t="str">
            <v>M</v>
          </cell>
          <cell r="D614">
            <v>8160</v>
          </cell>
          <cell r="E614" t="e">
            <v>#N/A</v>
          </cell>
          <cell r="F614" t="str">
            <v>GOMPERS MS</v>
          </cell>
          <cell r="G614" t="str">
            <v>GOMPERS MS</v>
          </cell>
          <cell r="O614">
            <v>410</v>
          </cell>
          <cell r="P614">
            <v>410</v>
          </cell>
          <cell r="Q614">
            <v>426</v>
          </cell>
          <cell r="R614">
            <v>542</v>
          </cell>
          <cell r="X614">
            <v>90</v>
          </cell>
          <cell r="Z614">
            <v>90</v>
          </cell>
          <cell r="AA614">
            <v>1378</v>
          </cell>
          <cell r="AB614">
            <v>1468</v>
          </cell>
          <cell r="AE614">
            <v>1468</v>
          </cell>
        </row>
        <row r="615">
          <cell r="B615">
            <v>1816801</v>
          </cell>
          <cell r="C615" t="str">
            <v>M</v>
          </cell>
          <cell r="D615">
            <v>8168</v>
          </cell>
          <cell r="E615" t="e">
            <v>#N/A</v>
          </cell>
          <cell r="F615" t="str">
            <v>GRIFFITH MS</v>
          </cell>
          <cell r="G615" t="str">
            <v>GRIFFITH MS</v>
          </cell>
          <cell r="O615">
            <v>397</v>
          </cell>
          <cell r="P615">
            <v>397</v>
          </cell>
          <cell r="Q615">
            <v>514</v>
          </cell>
          <cell r="R615">
            <v>466</v>
          </cell>
          <cell r="X615">
            <v>49</v>
          </cell>
          <cell r="Z615">
            <v>49</v>
          </cell>
          <cell r="AA615">
            <v>1377</v>
          </cell>
          <cell r="AB615">
            <v>1426</v>
          </cell>
          <cell r="AE615">
            <v>1426</v>
          </cell>
        </row>
        <row r="616">
          <cell r="B616">
            <v>1816802</v>
          </cell>
          <cell r="C616" t="str">
            <v>M</v>
          </cell>
          <cell r="D616">
            <v>8168</v>
          </cell>
          <cell r="E616" t="e">
            <v>#N/A</v>
          </cell>
          <cell r="F616" t="str">
            <v>GRIFFITH MS M/S MAG CTR</v>
          </cell>
          <cell r="G616" t="str">
            <v>GRIFFITH MS</v>
          </cell>
          <cell r="O616">
            <v>89</v>
          </cell>
          <cell r="P616">
            <v>89</v>
          </cell>
          <cell r="Q616">
            <v>89</v>
          </cell>
          <cell r="R616">
            <v>94</v>
          </cell>
          <cell r="Z616">
            <v>0</v>
          </cell>
          <cell r="AA616">
            <v>272</v>
          </cell>
          <cell r="AB616">
            <v>272</v>
          </cell>
          <cell r="AE616">
            <v>272</v>
          </cell>
        </row>
        <row r="617">
          <cell r="B617">
            <v>1816901</v>
          </cell>
          <cell r="C617" t="str">
            <v>M</v>
          </cell>
          <cell r="D617">
            <v>8169</v>
          </cell>
          <cell r="E617" t="e">
            <v>#N/A</v>
          </cell>
          <cell r="F617" t="str">
            <v>HALE MS</v>
          </cell>
          <cell r="G617" t="str">
            <v>HALE MS</v>
          </cell>
          <cell r="O617">
            <v>608</v>
          </cell>
          <cell r="P617">
            <v>608</v>
          </cell>
          <cell r="Q617">
            <v>635</v>
          </cell>
          <cell r="R617">
            <v>666</v>
          </cell>
          <cell r="X617">
            <v>99</v>
          </cell>
          <cell r="Z617">
            <v>99</v>
          </cell>
          <cell r="AA617">
            <v>1909</v>
          </cell>
          <cell r="AB617">
            <v>2008</v>
          </cell>
          <cell r="AE617">
            <v>2008</v>
          </cell>
        </row>
        <row r="618">
          <cell r="B618">
            <v>1817001</v>
          </cell>
          <cell r="C618" t="str">
            <v>M</v>
          </cell>
          <cell r="D618">
            <v>8170</v>
          </cell>
          <cell r="E618" t="e">
            <v>#N/A</v>
          </cell>
          <cell r="F618" t="str">
            <v>HARTE PREP MS</v>
          </cell>
          <cell r="G618" t="str">
            <v>HARTE PREP MS</v>
          </cell>
          <cell r="O618">
            <v>344</v>
          </cell>
          <cell r="P618">
            <v>344</v>
          </cell>
          <cell r="Q618">
            <v>392</v>
          </cell>
          <cell r="R618">
            <v>421</v>
          </cell>
          <cell r="X618">
            <v>70</v>
          </cell>
          <cell r="Z618">
            <v>70</v>
          </cell>
          <cell r="AA618">
            <v>1157</v>
          </cell>
          <cell r="AB618">
            <v>1227</v>
          </cell>
          <cell r="AE618">
            <v>1227</v>
          </cell>
        </row>
        <row r="619">
          <cell r="B619">
            <v>1817401</v>
          </cell>
          <cell r="C619" t="str">
            <v>M</v>
          </cell>
          <cell r="D619">
            <v>8174</v>
          </cell>
          <cell r="E619" t="e">
            <v>#N/A</v>
          </cell>
          <cell r="F619" t="str">
            <v>HENRY MS</v>
          </cell>
          <cell r="G619" t="str">
            <v>HENRY MS</v>
          </cell>
          <cell r="O619">
            <v>309</v>
          </cell>
          <cell r="P619">
            <v>309</v>
          </cell>
          <cell r="Q619">
            <v>306</v>
          </cell>
          <cell r="R619">
            <v>369</v>
          </cell>
          <cell r="X619">
            <v>32</v>
          </cell>
          <cell r="Z619">
            <v>32</v>
          </cell>
          <cell r="AA619">
            <v>984</v>
          </cell>
          <cell r="AB619">
            <v>1016</v>
          </cell>
          <cell r="AE619">
            <v>1016</v>
          </cell>
        </row>
        <row r="620">
          <cell r="B620">
            <v>1817402</v>
          </cell>
          <cell r="C620" t="str">
            <v>M</v>
          </cell>
          <cell r="D620">
            <v>8174</v>
          </cell>
          <cell r="E620" t="e">
            <v>#N/A</v>
          </cell>
          <cell r="F620" t="str">
            <v>HENRY MS COMP/M/SCI MAG</v>
          </cell>
          <cell r="G620" t="str">
            <v>HENRY MS</v>
          </cell>
          <cell r="O620">
            <v>86</v>
          </cell>
          <cell r="P620">
            <v>86</v>
          </cell>
          <cell r="Q620">
            <v>86</v>
          </cell>
          <cell r="R620">
            <v>85</v>
          </cell>
          <cell r="X620">
            <v>3</v>
          </cell>
          <cell r="Z620">
            <v>3</v>
          </cell>
          <cell r="AA620">
            <v>257</v>
          </cell>
          <cell r="AB620">
            <v>260</v>
          </cell>
          <cell r="AE620">
            <v>260</v>
          </cell>
        </row>
        <row r="621">
          <cell r="B621">
            <v>1817901</v>
          </cell>
          <cell r="C621" t="str">
            <v>M</v>
          </cell>
          <cell r="D621">
            <v>8179</v>
          </cell>
          <cell r="E621" t="e">
            <v>#N/A</v>
          </cell>
          <cell r="F621" t="str">
            <v>HOLLENBECK MS</v>
          </cell>
          <cell r="G621" t="str">
            <v>HOLLENBECK MS</v>
          </cell>
          <cell r="O621">
            <v>189</v>
          </cell>
          <cell r="P621">
            <v>189</v>
          </cell>
          <cell r="Q621">
            <v>554</v>
          </cell>
          <cell r="R621">
            <v>633</v>
          </cell>
          <cell r="X621">
            <v>106</v>
          </cell>
          <cell r="Z621">
            <v>106</v>
          </cell>
          <cell r="AA621">
            <v>1376</v>
          </cell>
          <cell r="AB621">
            <v>1482</v>
          </cell>
          <cell r="AE621">
            <v>1482</v>
          </cell>
        </row>
        <row r="622">
          <cell r="B622">
            <v>1817902</v>
          </cell>
          <cell r="C622" t="str">
            <v>M</v>
          </cell>
          <cell r="D622">
            <v>8179</v>
          </cell>
          <cell r="E622" t="e">
            <v>#N/A</v>
          </cell>
          <cell r="F622" t="str">
            <v>HOLLENBECK MS MATH MAG</v>
          </cell>
          <cell r="G622" t="str">
            <v>HOLLENBECK MS</v>
          </cell>
          <cell r="O622">
            <v>76</v>
          </cell>
          <cell r="P622">
            <v>76</v>
          </cell>
          <cell r="Q622">
            <v>88</v>
          </cell>
          <cell r="R622">
            <v>90</v>
          </cell>
          <cell r="Z622">
            <v>0</v>
          </cell>
          <cell r="AA622">
            <v>254</v>
          </cell>
          <cell r="AB622">
            <v>254</v>
          </cell>
          <cell r="AE622">
            <v>254</v>
          </cell>
        </row>
        <row r="623">
          <cell r="B623">
            <v>1818201</v>
          </cell>
          <cell r="C623" t="str">
            <v>M</v>
          </cell>
          <cell r="D623">
            <v>8182</v>
          </cell>
          <cell r="E623" t="e">
            <v>#N/A</v>
          </cell>
          <cell r="F623" t="str">
            <v>HOLMES MS</v>
          </cell>
          <cell r="G623" t="str">
            <v>HOLMES MS</v>
          </cell>
          <cell r="O623">
            <v>356</v>
          </cell>
          <cell r="P623">
            <v>356</v>
          </cell>
          <cell r="Q623">
            <v>331</v>
          </cell>
          <cell r="R623">
            <v>348</v>
          </cell>
          <cell r="X623">
            <v>49</v>
          </cell>
          <cell r="Z623">
            <v>49</v>
          </cell>
          <cell r="AA623">
            <v>1035</v>
          </cell>
          <cell r="AB623">
            <v>1084</v>
          </cell>
          <cell r="AE623">
            <v>1084</v>
          </cell>
        </row>
        <row r="624">
          <cell r="B624">
            <v>1818202</v>
          </cell>
          <cell r="C624" t="str">
            <v>M</v>
          </cell>
          <cell r="D624">
            <v>8182</v>
          </cell>
          <cell r="E624" t="e">
            <v>#N/A</v>
          </cell>
          <cell r="F624" t="str">
            <v>HOLMES HUMANITIES MAGNET</v>
          </cell>
          <cell r="G624" t="str">
            <v>HOLMES MS</v>
          </cell>
          <cell r="O624">
            <v>138</v>
          </cell>
          <cell r="P624">
            <v>138</v>
          </cell>
          <cell r="Q624">
            <v>139</v>
          </cell>
          <cell r="R624">
            <v>140</v>
          </cell>
          <cell r="X624">
            <v>1</v>
          </cell>
          <cell r="Z624">
            <v>1</v>
          </cell>
          <cell r="AA624">
            <v>417</v>
          </cell>
          <cell r="AB624">
            <v>418</v>
          </cell>
          <cell r="AE624">
            <v>418</v>
          </cell>
        </row>
        <row r="625">
          <cell r="B625">
            <v>1818901</v>
          </cell>
          <cell r="C625" t="str">
            <v>M</v>
          </cell>
          <cell r="D625">
            <v>8189</v>
          </cell>
          <cell r="E625" t="e">
            <v>#N/A</v>
          </cell>
          <cell r="F625" t="str">
            <v>IRVING MS</v>
          </cell>
          <cell r="G625" t="str">
            <v>IRVING MS</v>
          </cell>
          <cell r="O625">
            <v>243</v>
          </cell>
          <cell r="P625">
            <v>243</v>
          </cell>
          <cell r="Q625">
            <v>416</v>
          </cell>
          <cell r="R625">
            <v>417</v>
          </cell>
          <cell r="X625">
            <v>83</v>
          </cell>
          <cell r="Z625">
            <v>83</v>
          </cell>
          <cell r="AA625">
            <v>1076</v>
          </cell>
          <cell r="AB625">
            <v>1159</v>
          </cell>
          <cell r="AE625">
            <v>1159</v>
          </cell>
        </row>
        <row r="626">
          <cell r="B626">
            <v>1820001</v>
          </cell>
          <cell r="C626" t="str">
            <v>M</v>
          </cell>
          <cell r="D626">
            <v>8200</v>
          </cell>
          <cell r="E626" t="e">
            <v>#N/A</v>
          </cell>
          <cell r="F626" t="str">
            <v>LOS ANGELES ACAD MS YRS</v>
          </cell>
          <cell r="G626" t="str">
            <v>LOS ANGELES ACAD MS YRS</v>
          </cell>
          <cell r="O626">
            <v>708</v>
          </cell>
          <cell r="P626">
            <v>708</v>
          </cell>
          <cell r="Q626">
            <v>724</v>
          </cell>
          <cell r="R626">
            <v>666</v>
          </cell>
          <cell r="X626">
            <v>121</v>
          </cell>
          <cell r="Z626">
            <v>121</v>
          </cell>
          <cell r="AA626">
            <v>2098</v>
          </cell>
          <cell r="AB626">
            <v>2219</v>
          </cell>
          <cell r="AE626">
            <v>2219</v>
          </cell>
        </row>
        <row r="627">
          <cell r="B627">
            <v>1820601</v>
          </cell>
          <cell r="C627" t="str">
            <v>S</v>
          </cell>
          <cell r="D627">
            <v>8206</v>
          </cell>
          <cell r="E627" t="e">
            <v>#N/A</v>
          </cell>
          <cell r="F627" t="str">
            <v>SCH VIS ARTS &amp; HUM</v>
          </cell>
          <cell r="G627" t="str">
            <v>SCH VIS ARTS &amp; HUM</v>
          </cell>
          <cell r="P627">
            <v>0</v>
          </cell>
          <cell r="S627">
            <v>135</v>
          </cell>
          <cell r="T627">
            <v>104</v>
          </cell>
          <cell r="U627">
            <v>77</v>
          </cell>
          <cell r="V627">
            <v>60</v>
          </cell>
          <cell r="Y627">
            <v>25</v>
          </cell>
          <cell r="Z627">
            <v>25</v>
          </cell>
          <cell r="AA627">
            <v>376</v>
          </cell>
          <cell r="AB627">
            <v>401</v>
          </cell>
          <cell r="AE627">
            <v>401</v>
          </cell>
        </row>
        <row r="628">
          <cell r="B628">
            <v>1820701</v>
          </cell>
          <cell r="C628" t="str">
            <v>S</v>
          </cell>
          <cell r="D628">
            <v>8207</v>
          </cell>
          <cell r="E628" t="e">
            <v>#N/A</v>
          </cell>
          <cell r="F628" t="str">
            <v>ACADEMIC LEADERSHIP</v>
          </cell>
          <cell r="G628" t="str">
            <v>ACADEMIC LEADERSHIP</v>
          </cell>
          <cell r="P628">
            <v>0</v>
          </cell>
          <cell r="S628">
            <v>136</v>
          </cell>
          <cell r="T628">
            <v>111</v>
          </cell>
          <cell r="U628">
            <v>120</v>
          </cell>
          <cell r="V628">
            <v>50</v>
          </cell>
          <cell r="Y628">
            <v>29</v>
          </cell>
          <cell r="Z628">
            <v>29</v>
          </cell>
          <cell r="AA628">
            <v>417</v>
          </cell>
          <cell r="AB628">
            <v>446</v>
          </cell>
          <cell r="AE628">
            <v>446</v>
          </cell>
        </row>
        <row r="629">
          <cell r="B629">
            <v>1820801</v>
          </cell>
          <cell r="C629" t="str">
            <v>M</v>
          </cell>
          <cell r="D629">
            <v>8208</v>
          </cell>
          <cell r="E629" t="e">
            <v>#N/A</v>
          </cell>
          <cell r="F629" t="str">
            <v>KING MS</v>
          </cell>
          <cell r="G629" t="str">
            <v>KING MS</v>
          </cell>
          <cell r="O629">
            <v>280</v>
          </cell>
          <cell r="P629">
            <v>280</v>
          </cell>
          <cell r="Q629">
            <v>512</v>
          </cell>
          <cell r="R629">
            <v>547</v>
          </cell>
          <cell r="X629">
            <v>71</v>
          </cell>
          <cell r="Z629">
            <v>71</v>
          </cell>
          <cell r="AA629">
            <v>1339</v>
          </cell>
          <cell r="AB629">
            <v>1410</v>
          </cell>
          <cell r="AE629">
            <v>1410</v>
          </cell>
        </row>
        <row r="630">
          <cell r="B630">
            <v>1820802</v>
          </cell>
          <cell r="C630" t="str">
            <v>M</v>
          </cell>
          <cell r="D630">
            <v>8208</v>
          </cell>
          <cell r="E630" t="e">
            <v>#N/A</v>
          </cell>
          <cell r="F630" t="str">
            <v>KING MS G/HA MAG CTR</v>
          </cell>
          <cell r="G630" t="str">
            <v>KING MS</v>
          </cell>
          <cell r="O630">
            <v>117</v>
          </cell>
          <cell r="P630">
            <v>117</v>
          </cell>
          <cell r="Q630">
            <v>132</v>
          </cell>
          <cell r="R630">
            <v>123</v>
          </cell>
          <cell r="Z630">
            <v>0</v>
          </cell>
          <cell r="AA630">
            <v>372</v>
          </cell>
          <cell r="AB630">
            <v>372</v>
          </cell>
          <cell r="AE630">
            <v>372</v>
          </cell>
        </row>
        <row r="631">
          <cell r="B631">
            <v>1821001</v>
          </cell>
          <cell r="C631" t="str">
            <v>S</v>
          </cell>
          <cell r="D631">
            <v>8210</v>
          </cell>
          <cell r="E631" t="e">
            <v>#N/A</v>
          </cell>
          <cell r="F631" t="str">
            <v>LA TEACHER PREP ACAD</v>
          </cell>
          <cell r="G631" t="str">
            <v>LA TEACHER PREP ACAD</v>
          </cell>
          <cell r="P631">
            <v>0</v>
          </cell>
          <cell r="S631">
            <v>91</v>
          </cell>
          <cell r="T631">
            <v>87</v>
          </cell>
          <cell r="U631">
            <v>59</v>
          </cell>
          <cell r="Z631">
            <v>0</v>
          </cell>
          <cell r="AA631">
            <v>237</v>
          </cell>
          <cell r="AB631">
            <v>237</v>
          </cell>
          <cell r="AE631">
            <v>237</v>
          </cell>
        </row>
        <row r="632">
          <cell r="B632">
            <v>1821701</v>
          </cell>
          <cell r="C632" t="str">
            <v>M</v>
          </cell>
          <cell r="D632">
            <v>8217</v>
          </cell>
          <cell r="E632" t="e">
            <v>#N/A</v>
          </cell>
          <cell r="F632" t="str">
            <v>LAWRENCE MS</v>
          </cell>
          <cell r="G632" t="str">
            <v>LAWRENCE MS</v>
          </cell>
          <cell r="O632">
            <v>425</v>
          </cell>
          <cell r="P632">
            <v>425</v>
          </cell>
          <cell r="Q632">
            <v>392</v>
          </cell>
          <cell r="R632">
            <v>403</v>
          </cell>
          <cell r="X632">
            <v>68</v>
          </cell>
          <cell r="Z632">
            <v>68</v>
          </cell>
          <cell r="AA632">
            <v>1220</v>
          </cell>
          <cell r="AB632">
            <v>1288</v>
          </cell>
          <cell r="AE632">
            <v>1288</v>
          </cell>
        </row>
        <row r="633">
          <cell r="B633">
            <v>1821702</v>
          </cell>
          <cell r="C633" t="str">
            <v>M</v>
          </cell>
          <cell r="D633">
            <v>8217</v>
          </cell>
          <cell r="E633" t="e">
            <v>#N/A</v>
          </cell>
          <cell r="F633" t="str">
            <v>LAWRENCE MS G/HG/HI MAG</v>
          </cell>
          <cell r="G633" t="str">
            <v>LAWRENCE MS</v>
          </cell>
          <cell r="O633">
            <v>138</v>
          </cell>
          <cell r="P633">
            <v>138</v>
          </cell>
          <cell r="Q633">
            <v>128</v>
          </cell>
          <cell r="R633">
            <v>128</v>
          </cell>
          <cell r="Z633">
            <v>0</v>
          </cell>
          <cell r="AA633">
            <v>394</v>
          </cell>
          <cell r="AB633">
            <v>394</v>
          </cell>
          <cell r="AE633">
            <v>394</v>
          </cell>
        </row>
        <row r="634">
          <cell r="B634">
            <v>1822601</v>
          </cell>
          <cell r="C634" t="str">
            <v>M</v>
          </cell>
          <cell r="D634">
            <v>8226</v>
          </cell>
          <cell r="E634" t="e">
            <v>#N/A</v>
          </cell>
          <cell r="F634" t="str">
            <v>LE CONTE MS</v>
          </cell>
          <cell r="G634" t="str">
            <v>LE CONTE MS</v>
          </cell>
          <cell r="O634">
            <v>218</v>
          </cell>
          <cell r="P634">
            <v>218</v>
          </cell>
          <cell r="Q634">
            <v>398</v>
          </cell>
          <cell r="R634">
            <v>447</v>
          </cell>
          <cell r="X634">
            <v>83</v>
          </cell>
          <cell r="Z634">
            <v>83</v>
          </cell>
          <cell r="AA634">
            <v>1063</v>
          </cell>
          <cell r="AB634">
            <v>1146</v>
          </cell>
          <cell r="AE634">
            <v>1146</v>
          </cell>
        </row>
        <row r="635">
          <cell r="B635">
            <v>1822602</v>
          </cell>
          <cell r="C635" t="str">
            <v>M</v>
          </cell>
          <cell r="D635">
            <v>8226</v>
          </cell>
          <cell r="E635" t="e">
            <v>#N/A</v>
          </cell>
          <cell r="F635" t="str">
            <v>LE CONTE INTL HUM</v>
          </cell>
          <cell r="G635" t="str">
            <v>LE CONTE MS</v>
          </cell>
          <cell r="O635">
            <v>95</v>
          </cell>
          <cell r="P635">
            <v>95</v>
          </cell>
          <cell r="Q635">
            <v>96</v>
          </cell>
          <cell r="R635">
            <v>92</v>
          </cell>
          <cell r="Z635">
            <v>0</v>
          </cell>
          <cell r="AA635">
            <v>283</v>
          </cell>
          <cell r="AB635">
            <v>283</v>
          </cell>
          <cell r="AE635">
            <v>283</v>
          </cell>
        </row>
        <row r="636">
          <cell r="B636">
            <v>1822801</v>
          </cell>
          <cell r="C636" t="str">
            <v>M</v>
          </cell>
          <cell r="D636">
            <v>8228</v>
          </cell>
          <cell r="E636" t="e">
            <v>#N/A</v>
          </cell>
          <cell r="F636" t="str">
            <v>MACLAY MS</v>
          </cell>
          <cell r="G636" t="str">
            <v>MACLAY MS</v>
          </cell>
          <cell r="O636">
            <v>274</v>
          </cell>
          <cell r="P636">
            <v>274</v>
          </cell>
          <cell r="Q636">
            <v>278</v>
          </cell>
          <cell r="R636">
            <v>346</v>
          </cell>
          <cell r="X636">
            <v>64</v>
          </cell>
          <cell r="Z636">
            <v>64</v>
          </cell>
          <cell r="AA636">
            <v>898</v>
          </cell>
          <cell r="AB636">
            <v>962</v>
          </cell>
          <cell r="AE636">
            <v>962</v>
          </cell>
        </row>
        <row r="637">
          <cell r="B637">
            <v>1823001</v>
          </cell>
          <cell r="C637" t="str">
            <v>M</v>
          </cell>
          <cell r="D637">
            <v>8230</v>
          </cell>
          <cell r="E637" t="e">
            <v>#N/A</v>
          </cell>
          <cell r="F637" t="str">
            <v>MADISON MS</v>
          </cell>
          <cell r="G637" t="str">
            <v>MADISON MS</v>
          </cell>
          <cell r="O637">
            <v>376</v>
          </cell>
          <cell r="P637">
            <v>376</v>
          </cell>
          <cell r="Q637">
            <v>431</v>
          </cell>
          <cell r="R637">
            <v>478</v>
          </cell>
          <cell r="X637">
            <v>47</v>
          </cell>
          <cell r="Z637">
            <v>47</v>
          </cell>
          <cell r="AA637">
            <v>1285</v>
          </cell>
          <cell r="AB637">
            <v>1332</v>
          </cell>
          <cell r="AE637">
            <v>1332</v>
          </cell>
        </row>
        <row r="638">
          <cell r="B638">
            <v>1823002</v>
          </cell>
          <cell r="C638" t="str">
            <v>M</v>
          </cell>
          <cell r="D638">
            <v>8230</v>
          </cell>
          <cell r="E638" t="e">
            <v>#N/A</v>
          </cell>
          <cell r="F638" t="str">
            <v>MADISON M/S MAG CTR</v>
          </cell>
          <cell r="G638" t="str">
            <v>MADISON MS</v>
          </cell>
          <cell r="O638">
            <v>96</v>
          </cell>
          <cell r="P638">
            <v>96</v>
          </cell>
          <cell r="Q638">
            <v>102</v>
          </cell>
          <cell r="R638">
            <v>100</v>
          </cell>
          <cell r="Z638">
            <v>0</v>
          </cell>
          <cell r="AA638">
            <v>298</v>
          </cell>
          <cell r="AB638">
            <v>298</v>
          </cell>
          <cell r="AE638">
            <v>298</v>
          </cell>
        </row>
        <row r="639">
          <cell r="B639">
            <v>1823501</v>
          </cell>
          <cell r="C639" t="str">
            <v>M</v>
          </cell>
          <cell r="D639">
            <v>8235</v>
          </cell>
          <cell r="E639" t="e">
            <v>#N/A</v>
          </cell>
          <cell r="F639" t="str">
            <v>MARINA DEL REY MS</v>
          </cell>
          <cell r="G639" t="str">
            <v>MARINA DEL REY MS</v>
          </cell>
          <cell r="O639">
            <v>138</v>
          </cell>
          <cell r="P639">
            <v>138</v>
          </cell>
          <cell r="Q639">
            <v>163</v>
          </cell>
          <cell r="R639">
            <v>197</v>
          </cell>
          <cell r="X639">
            <v>39</v>
          </cell>
          <cell r="Z639">
            <v>39</v>
          </cell>
          <cell r="AA639">
            <v>498</v>
          </cell>
          <cell r="AB639">
            <v>537</v>
          </cell>
          <cell r="AE639">
            <v>537</v>
          </cell>
        </row>
        <row r="640">
          <cell r="B640">
            <v>1823502</v>
          </cell>
          <cell r="C640" t="str">
            <v>M</v>
          </cell>
          <cell r="D640">
            <v>8235</v>
          </cell>
          <cell r="E640" t="e">
            <v>#N/A</v>
          </cell>
          <cell r="F640" t="str">
            <v>MARINA DEL REY MS PA MAG</v>
          </cell>
          <cell r="G640" t="str">
            <v>MARINA DEL REY MS</v>
          </cell>
          <cell r="O640">
            <v>103</v>
          </cell>
          <cell r="P640">
            <v>103</v>
          </cell>
          <cell r="Q640">
            <v>99</v>
          </cell>
          <cell r="R640">
            <v>92</v>
          </cell>
          <cell r="X640">
            <v>1</v>
          </cell>
          <cell r="Z640">
            <v>1</v>
          </cell>
          <cell r="AA640">
            <v>294</v>
          </cell>
          <cell r="AB640">
            <v>295</v>
          </cell>
          <cell r="AE640">
            <v>295</v>
          </cell>
        </row>
        <row r="641">
          <cell r="B641">
            <v>1823601</v>
          </cell>
          <cell r="C641" t="str">
            <v>M</v>
          </cell>
          <cell r="D641">
            <v>8236</v>
          </cell>
          <cell r="E641" t="e">
            <v>#N/A</v>
          </cell>
          <cell r="F641" t="str">
            <v>MANN MS</v>
          </cell>
          <cell r="G641" t="str">
            <v>MANN MS</v>
          </cell>
          <cell r="O641">
            <v>285</v>
          </cell>
          <cell r="P641">
            <v>285</v>
          </cell>
          <cell r="Q641">
            <v>284</v>
          </cell>
          <cell r="R641">
            <v>343</v>
          </cell>
          <cell r="X641">
            <v>83</v>
          </cell>
          <cell r="Z641">
            <v>83</v>
          </cell>
          <cell r="AA641">
            <v>912</v>
          </cell>
          <cell r="AB641">
            <v>995</v>
          </cell>
          <cell r="AE641">
            <v>995</v>
          </cell>
        </row>
        <row r="642">
          <cell r="B642">
            <v>1823701</v>
          </cell>
          <cell r="C642" t="str">
            <v>M</v>
          </cell>
          <cell r="D642">
            <v>8237</v>
          </cell>
          <cell r="E642" t="e">
            <v>#N/A</v>
          </cell>
          <cell r="F642" t="str">
            <v>MARKHAM MS</v>
          </cell>
          <cell r="G642" t="str">
            <v>MARKHAM MS</v>
          </cell>
          <cell r="O642">
            <v>352</v>
          </cell>
          <cell r="P642">
            <v>352</v>
          </cell>
          <cell r="Q642">
            <v>376</v>
          </cell>
          <cell r="R642">
            <v>327</v>
          </cell>
          <cell r="X642">
            <v>81</v>
          </cell>
          <cell r="Z642">
            <v>81</v>
          </cell>
          <cell r="AA642">
            <v>1055</v>
          </cell>
          <cell r="AB642">
            <v>1136</v>
          </cell>
          <cell r="AE642">
            <v>1136</v>
          </cell>
        </row>
        <row r="643">
          <cell r="B643">
            <v>1823702</v>
          </cell>
          <cell r="C643" t="str">
            <v>M</v>
          </cell>
          <cell r="D643">
            <v>8237</v>
          </cell>
          <cell r="E643" t="e">
            <v>#N/A</v>
          </cell>
          <cell r="F643" t="str">
            <v>MARKHAM MS MAG CTR</v>
          </cell>
          <cell r="G643" t="str">
            <v>MARKHAM MS</v>
          </cell>
          <cell r="O643">
            <v>35</v>
          </cell>
          <cell r="P643">
            <v>35</v>
          </cell>
          <cell r="Q643">
            <v>57</v>
          </cell>
          <cell r="R643">
            <v>66</v>
          </cell>
          <cell r="X643">
            <v>1</v>
          </cell>
          <cell r="Z643">
            <v>1</v>
          </cell>
          <cell r="AA643">
            <v>158</v>
          </cell>
          <cell r="AB643">
            <v>159</v>
          </cell>
          <cell r="AE643">
            <v>159</v>
          </cell>
        </row>
        <row r="644">
          <cell r="B644">
            <v>1823801</v>
          </cell>
          <cell r="C644" t="str">
            <v>M</v>
          </cell>
          <cell r="D644">
            <v>8238</v>
          </cell>
          <cell r="E644" t="e">
            <v>#N/A</v>
          </cell>
          <cell r="F644" t="str">
            <v>MILLIKAN MS</v>
          </cell>
          <cell r="G644" t="str">
            <v>MILLIKAN MS</v>
          </cell>
          <cell r="O644">
            <v>595</v>
          </cell>
          <cell r="P644">
            <v>595</v>
          </cell>
          <cell r="Q644">
            <v>495</v>
          </cell>
          <cell r="R644">
            <v>531</v>
          </cell>
          <cell r="X644">
            <v>37</v>
          </cell>
          <cell r="Z644">
            <v>37</v>
          </cell>
          <cell r="AA644">
            <v>1621</v>
          </cell>
          <cell r="AB644">
            <v>1658</v>
          </cell>
          <cell r="AE644">
            <v>1658</v>
          </cell>
        </row>
        <row r="645">
          <cell r="B645">
            <v>1823802</v>
          </cell>
          <cell r="C645" t="str">
            <v>M</v>
          </cell>
          <cell r="D645">
            <v>8238</v>
          </cell>
          <cell r="E645" t="e">
            <v>#N/A</v>
          </cell>
          <cell r="F645" t="str">
            <v>MILLIKAN PERFORMING ARTS</v>
          </cell>
          <cell r="G645" t="str">
            <v>MILLIKAN MS</v>
          </cell>
          <cell r="O645">
            <v>138</v>
          </cell>
          <cell r="P645">
            <v>138</v>
          </cell>
          <cell r="Q645">
            <v>139</v>
          </cell>
          <cell r="R645">
            <v>140</v>
          </cell>
          <cell r="X645">
            <v>3</v>
          </cell>
          <cell r="Z645">
            <v>3</v>
          </cell>
          <cell r="AA645">
            <v>417</v>
          </cell>
          <cell r="AB645">
            <v>420</v>
          </cell>
          <cell r="AE645">
            <v>420</v>
          </cell>
        </row>
        <row r="646">
          <cell r="B646">
            <v>1824001</v>
          </cell>
          <cell r="C646" t="str">
            <v>M</v>
          </cell>
          <cell r="D646">
            <v>8240</v>
          </cell>
          <cell r="E646" t="e">
            <v>#N/A</v>
          </cell>
          <cell r="F646" t="str">
            <v>MT GLEASON MS</v>
          </cell>
          <cell r="G646" t="str">
            <v>MT GLEASON MS</v>
          </cell>
          <cell r="O646">
            <v>293</v>
          </cell>
          <cell r="P646">
            <v>293</v>
          </cell>
          <cell r="Q646">
            <v>269</v>
          </cell>
          <cell r="R646">
            <v>425</v>
          </cell>
          <cell r="X646">
            <v>55</v>
          </cell>
          <cell r="Z646">
            <v>55</v>
          </cell>
          <cell r="AA646">
            <v>987</v>
          </cell>
          <cell r="AB646">
            <v>1042</v>
          </cell>
          <cell r="AE646">
            <v>1042</v>
          </cell>
        </row>
        <row r="647">
          <cell r="B647">
            <v>1824002</v>
          </cell>
          <cell r="C647" t="str">
            <v>M</v>
          </cell>
          <cell r="D647">
            <v>8240</v>
          </cell>
          <cell r="E647" t="e">
            <v>#N/A</v>
          </cell>
          <cell r="F647" t="str">
            <v>MT GLEASON G/HA MAG</v>
          </cell>
          <cell r="G647" t="str">
            <v>MT GLEASON MS</v>
          </cell>
          <cell r="O647">
            <v>87</v>
          </cell>
          <cell r="P647">
            <v>87</v>
          </cell>
          <cell r="Q647">
            <v>74</v>
          </cell>
          <cell r="Z647">
            <v>0</v>
          </cell>
          <cell r="AA647">
            <v>161</v>
          </cell>
          <cell r="AB647">
            <v>161</v>
          </cell>
          <cell r="AE647">
            <v>161</v>
          </cell>
        </row>
        <row r="648">
          <cell r="B648">
            <v>1824501</v>
          </cell>
          <cell r="C648" t="str">
            <v>M</v>
          </cell>
          <cell r="D648">
            <v>8245</v>
          </cell>
          <cell r="E648" t="e">
            <v>#N/A</v>
          </cell>
          <cell r="F648" t="str">
            <v>COCHRAN MS</v>
          </cell>
          <cell r="G648" t="str">
            <v>COCHRAN MS</v>
          </cell>
          <cell r="O648">
            <v>411</v>
          </cell>
          <cell r="P648">
            <v>411</v>
          </cell>
          <cell r="Q648">
            <v>474</v>
          </cell>
          <cell r="R648">
            <v>489</v>
          </cell>
          <cell r="X648">
            <v>114</v>
          </cell>
          <cell r="Z648">
            <v>114</v>
          </cell>
          <cell r="AA648">
            <v>1374</v>
          </cell>
          <cell r="AB648">
            <v>1488</v>
          </cell>
          <cell r="AE648">
            <v>1488</v>
          </cell>
        </row>
        <row r="649">
          <cell r="B649">
            <v>1825501</v>
          </cell>
          <cell r="C649" t="str">
            <v>M</v>
          </cell>
          <cell r="D649">
            <v>8255</v>
          </cell>
          <cell r="E649" t="e">
            <v>#N/A</v>
          </cell>
          <cell r="F649" t="str">
            <v>MUIR MS</v>
          </cell>
          <cell r="G649" t="str">
            <v>MUIR MS</v>
          </cell>
          <cell r="O649">
            <v>479</v>
          </cell>
          <cell r="P649">
            <v>479</v>
          </cell>
          <cell r="Q649">
            <v>515</v>
          </cell>
          <cell r="R649">
            <v>565</v>
          </cell>
          <cell r="X649">
            <v>126</v>
          </cell>
          <cell r="Z649">
            <v>126</v>
          </cell>
          <cell r="AA649">
            <v>1559</v>
          </cell>
          <cell r="AB649">
            <v>1685</v>
          </cell>
          <cell r="AE649">
            <v>1685</v>
          </cell>
        </row>
        <row r="650">
          <cell r="B650">
            <v>1825502</v>
          </cell>
          <cell r="C650" t="str">
            <v>M</v>
          </cell>
          <cell r="D650">
            <v>8255</v>
          </cell>
          <cell r="E650" t="e">
            <v>#N/A</v>
          </cell>
          <cell r="F650" t="str">
            <v>MUIR MS M/S MAG</v>
          </cell>
          <cell r="G650" t="str">
            <v>MUIR MS</v>
          </cell>
          <cell r="O650">
            <v>43</v>
          </cell>
          <cell r="P650">
            <v>43</v>
          </cell>
          <cell r="Q650">
            <v>49</v>
          </cell>
          <cell r="R650">
            <v>47</v>
          </cell>
          <cell r="Z650">
            <v>0</v>
          </cell>
          <cell r="AA650">
            <v>139</v>
          </cell>
          <cell r="AB650">
            <v>139</v>
          </cell>
          <cell r="AE650">
            <v>139</v>
          </cell>
        </row>
        <row r="651">
          <cell r="B651">
            <v>1825901</v>
          </cell>
          <cell r="C651" t="str">
            <v>M</v>
          </cell>
          <cell r="D651">
            <v>8259</v>
          </cell>
          <cell r="E651" t="e">
            <v>#N/A</v>
          </cell>
          <cell r="F651" t="str">
            <v>MULHOLLAND MS</v>
          </cell>
          <cell r="G651" t="str">
            <v>MULHOLLAND MS</v>
          </cell>
          <cell r="O651">
            <v>421</v>
          </cell>
          <cell r="P651">
            <v>421</v>
          </cell>
          <cell r="Q651">
            <v>408</v>
          </cell>
          <cell r="R651">
            <v>478</v>
          </cell>
          <cell r="X651">
            <v>93</v>
          </cell>
          <cell r="Z651">
            <v>93</v>
          </cell>
          <cell r="AA651">
            <v>1307</v>
          </cell>
          <cell r="AB651">
            <v>1400</v>
          </cell>
          <cell r="AE651">
            <v>1400</v>
          </cell>
        </row>
        <row r="652">
          <cell r="B652">
            <v>1825902</v>
          </cell>
          <cell r="C652" t="str">
            <v>M</v>
          </cell>
          <cell r="D652">
            <v>8259</v>
          </cell>
          <cell r="E652" t="e">
            <v>#N/A</v>
          </cell>
          <cell r="F652" t="str">
            <v>MULHOLLAND POL AC MAG</v>
          </cell>
          <cell r="G652" t="str">
            <v>MULHOLLAND MS</v>
          </cell>
          <cell r="O652">
            <v>122</v>
          </cell>
          <cell r="P652">
            <v>122</v>
          </cell>
          <cell r="Q652">
            <v>123</v>
          </cell>
          <cell r="R652">
            <v>112</v>
          </cell>
          <cell r="X652">
            <v>2</v>
          </cell>
          <cell r="Z652">
            <v>2</v>
          </cell>
          <cell r="AA652">
            <v>357</v>
          </cell>
          <cell r="AB652">
            <v>359</v>
          </cell>
          <cell r="AE652">
            <v>359</v>
          </cell>
        </row>
        <row r="653">
          <cell r="B653">
            <v>1826401</v>
          </cell>
          <cell r="C653" t="str">
            <v>M</v>
          </cell>
          <cell r="D653">
            <v>8264</v>
          </cell>
          <cell r="E653" t="e">
            <v>#N/A</v>
          </cell>
          <cell r="F653" t="str">
            <v>NIGHTINGALE MS</v>
          </cell>
          <cell r="G653" t="str">
            <v>NIGHTINGALE MS</v>
          </cell>
          <cell r="O653">
            <v>347</v>
          </cell>
          <cell r="P653">
            <v>347</v>
          </cell>
          <cell r="Q653">
            <v>522</v>
          </cell>
          <cell r="R653">
            <v>600</v>
          </cell>
          <cell r="X653">
            <v>60</v>
          </cell>
          <cell r="Z653">
            <v>60</v>
          </cell>
          <cell r="AA653">
            <v>1469</v>
          </cell>
          <cell r="AB653">
            <v>1529</v>
          </cell>
          <cell r="AE653">
            <v>1529</v>
          </cell>
        </row>
        <row r="654">
          <cell r="B654">
            <v>1826801</v>
          </cell>
          <cell r="C654" t="str">
            <v>M</v>
          </cell>
          <cell r="D654">
            <v>8268</v>
          </cell>
          <cell r="E654" t="e">
            <v>#N/A</v>
          </cell>
          <cell r="F654" t="str">
            <v>NIMITZ MS</v>
          </cell>
          <cell r="G654" t="str">
            <v>NIMITZ MS</v>
          </cell>
          <cell r="O654">
            <v>780</v>
          </cell>
          <cell r="P654">
            <v>780</v>
          </cell>
          <cell r="Q654">
            <v>927</v>
          </cell>
          <cell r="R654">
            <v>899</v>
          </cell>
          <cell r="X654">
            <v>118</v>
          </cell>
          <cell r="Z654">
            <v>118</v>
          </cell>
          <cell r="AA654">
            <v>2606</v>
          </cell>
          <cell r="AB654">
            <v>2724</v>
          </cell>
          <cell r="AE654">
            <v>2724</v>
          </cell>
        </row>
        <row r="655">
          <cell r="B655">
            <v>1826802</v>
          </cell>
          <cell r="C655" t="str">
            <v>M</v>
          </cell>
          <cell r="D655">
            <v>8268</v>
          </cell>
          <cell r="E655" t="e">
            <v>#N/A</v>
          </cell>
          <cell r="F655" t="str">
            <v>NIMITZ MATH/SCI MAG</v>
          </cell>
          <cell r="G655" t="str">
            <v>NIMITZ MS</v>
          </cell>
          <cell r="O655">
            <v>89</v>
          </cell>
          <cell r="P655">
            <v>89</v>
          </cell>
          <cell r="Z655">
            <v>0</v>
          </cell>
          <cell r="AA655">
            <v>89</v>
          </cell>
          <cell r="AB655">
            <v>89</v>
          </cell>
          <cell r="AE655">
            <v>89</v>
          </cell>
        </row>
        <row r="656">
          <cell r="B656">
            <v>1827201</v>
          </cell>
          <cell r="C656" t="str">
            <v>M</v>
          </cell>
          <cell r="D656">
            <v>8272</v>
          </cell>
          <cell r="E656" t="e">
            <v>#N/A</v>
          </cell>
          <cell r="F656" t="str">
            <v>NOBEL MS</v>
          </cell>
          <cell r="G656" t="str">
            <v>NOBEL MS</v>
          </cell>
          <cell r="O656">
            <v>432</v>
          </cell>
          <cell r="P656">
            <v>432</v>
          </cell>
          <cell r="Q656">
            <v>465</v>
          </cell>
          <cell r="R656">
            <v>465</v>
          </cell>
          <cell r="X656">
            <v>28</v>
          </cell>
          <cell r="Z656">
            <v>28</v>
          </cell>
          <cell r="AA656">
            <v>1362</v>
          </cell>
          <cell r="AB656">
            <v>1390</v>
          </cell>
          <cell r="AE656">
            <v>1390</v>
          </cell>
        </row>
        <row r="657">
          <cell r="B657">
            <v>1827202</v>
          </cell>
          <cell r="C657" t="str">
            <v>M</v>
          </cell>
          <cell r="D657">
            <v>8272</v>
          </cell>
          <cell r="E657" t="e">
            <v>#N/A</v>
          </cell>
          <cell r="F657" t="str">
            <v>NOBEL MS MATH/SCI MAG</v>
          </cell>
          <cell r="G657" t="str">
            <v>NOBEL MS</v>
          </cell>
          <cell r="O657">
            <v>324</v>
          </cell>
          <cell r="P657">
            <v>324</v>
          </cell>
          <cell r="Q657">
            <v>298</v>
          </cell>
          <cell r="R657">
            <v>290</v>
          </cell>
          <cell r="Z657">
            <v>0</v>
          </cell>
          <cell r="AA657">
            <v>912</v>
          </cell>
          <cell r="AB657">
            <v>912</v>
          </cell>
          <cell r="AE657">
            <v>912</v>
          </cell>
        </row>
        <row r="658">
          <cell r="B658">
            <v>1828301</v>
          </cell>
          <cell r="C658" t="str">
            <v>M</v>
          </cell>
          <cell r="D658">
            <v>8283</v>
          </cell>
          <cell r="E658" t="e">
            <v>#N/A</v>
          </cell>
          <cell r="F658" t="str">
            <v>NORTHRIDGE MS</v>
          </cell>
          <cell r="G658" t="str">
            <v>NORTHRIDGE MS</v>
          </cell>
          <cell r="O658">
            <v>248</v>
          </cell>
          <cell r="P658">
            <v>248</v>
          </cell>
          <cell r="Q658">
            <v>309</v>
          </cell>
          <cell r="R658">
            <v>326</v>
          </cell>
          <cell r="X658">
            <v>86</v>
          </cell>
          <cell r="Z658">
            <v>86</v>
          </cell>
          <cell r="AA658">
            <v>883</v>
          </cell>
          <cell r="AB658">
            <v>969</v>
          </cell>
          <cell r="AE658">
            <v>969</v>
          </cell>
        </row>
        <row r="659">
          <cell r="B659">
            <v>1830601</v>
          </cell>
          <cell r="C659" t="str">
            <v>M</v>
          </cell>
          <cell r="D659">
            <v>8306</v>
          </cell>
          <cell r="E659" t="e">
            <v>#N/A</v>
          </cell>
          <cell r="F659" t="str">
            <v>OLIVE VISTA MS</v>
          </cell>
          <cell r="G659" t="str">
            <v>OLIVE VISTA MS</v>
          </cell>
          <cell r="O659">
            <v>441</v>
          </cell>
          <cell r="P659">
            <v>441</v>
          </cell>
          <cell r="Q659">
            <v>526</v>
          </cell>
          <cell r="R659">
            <v>546</v>
          </cell>
          <cell r="X659">
            <v>87</v>
          </cell>
          <cell r="Z659">
            <v>87</v>
          </cell>
          <cell r="AA659">
            <v>1513</v>
          </cell>
          <cell r="AB659">
            <v>1600</v>
          </cell>
          <cell r="AE659">
            <v>1600</v>
          </cell>
        </row>
        <row r="660">
          <cell r="B660">
            <v>1832101</v>
          </cell>
          <cell r="C660" t="str">
            <v>M</v>
          </cell>
          <cell r="D660">
            <v>8321</v>
          </cell>
          <cell r="E660" t="e">
            <v>#N/A</v>
          </cell>
          <cell r="F660" t="str">
            <v>PACOIMA MS</v>
          </cell>
          <cell r="G660" t="str">
            <v>PACOIMA MS</v>
          </cell>
          <cell r="O660">
            <v>434</v>
          </cell>
          <cell r="P660">
            <v>434</v>
          </cell>
          <cell r="Q660">
            <v>415</v>
          </cell>
          <cell r="R660">
            <v>489</v>
          </cell>
          <cell r="X660">
            <v>109</v>
          </cell>
          <cell r="Z660">
            <v>109</v>
          </cell>
          <cell r="AA660">
            <v>1338</v>
          </cell>
          <cell r="AB660">
            <v>1447</v>
          </cell>
          <cell r="AE660">
            <v>1447</v>
          </cell>
        </row>
        <row r="661">
          <cell r="B661">
            <v>1832102</v>
          </cell>
          <cell r="C661" t="str">
            <v>M</v>
          </cell>
          <cell r="D661">
            <v>8321</v>
          </cell>
          <cell r="E661" t="e">
            <v>#N/A</v>
          </cell>
          <cell r="F661" t="str">
            <v>PACOIMA TV-TH-FA-CT</v>
          </cell>
          <cell r="G661" t="str">
            <v>PACOIMA MS</v>
          </cell>
          <cell r="O661">
            <v>75</v>
          </cell>
          <cell r="P661">
            <v>75</v>
          </cell>
          <cell r="Q661">
            <v>92</v>
          </cell>
          <cell r="R661">
            <v>90</v>
          </cell>
          <cell r="X661">
            <v>2</v>
          </cell>
          <cell r="Z661">
            <v>2</v>
          </cell>
          <cell r="AA661">
            <v>257</v>
          </cell>
          <cell r="AB661">
            <v>259</v>
          </cell>
          <cell r="AE661">
            <v>259</v>
          </cell>
        </row>
        <row r="662">
          <cell r="B662">
            <v>1832103</v>
          </cell>
          <cell r="C662" t="str">
            <v>M</v>
          </cell>
          <cell r="D662">
            <v>8321</v>
          </cell>
          <cell r="E662" t="e">
            <v>#N/A</v>
          </cell>
          <cell r="F662" t="str">
            <v>PACOIMA MATH MAG CTR</v>
          </cell>
          <cell r="G662" t="str">
            <v>PACOIMA MS</v>
          </cell>
          <cell r="O662">
            <v>50</v>
          </cell>
          <cell r="P662">
            <v>50</v>
          </cell>
          <cell r="Q662">
            <v>49</v>
          </cell>
          <cell r="R662">
            <v>47</v>
          </cell>
          <cell r="Z662">
            <v>0</v>
          </cell>
          <cell r="AA662">
            <v>146</v>
          </cell>
          <cell r="AB662">
            <v>146</v>
          </cell>
          <cell r="AE662">
            <v>146</v>
          </cell>
        </row>
        <row r="663">
          <cell r="B663">
            <v>1834001</v>
          </cell>
          <cell r="C663" t="str">
            <v>M</v>
          </cell>
          <cell r="D663">
            <v>8340</v>
          </cell>
          <cell r="E663" t="e">
            <v>#N/A</v>
          </cell>
          <cell r="F663" t="str">
            <v>PALMS MS</v>
          </cell>
          <cell r="G663" t="str">
            <v>PALMS MS</v>
          </cell>
          <cell r="O663">
            <v>397</v>
          </cell>
          <cell r="P663">
            <v>397</v>
          </cell>
          <cell r="Q663">
            <v>422</v>
          </cell>
          <cell r="R663">
            <v>396</v>
          </cell>
          <cell r="X663">
            <v>49</v>
          </cell>
          <cell r="Z663">
            <v>49</v>
          </cell>
          <cell r="AA663">
            <v>1215</v>
          </cell>
          <cell r="AB663">
            <v>1264</v>
          </cell>
          <cell r="AE663">
            <v>1264</v>
          </cell>
        </row>
        <row r="664">
          <cell r="B664">
            <v>1834002</v>
          </cell>
          <cell r="C664" t="str">
            <v>M</v>
          </cell>
          <cell r="D664">
            <v>8340</v>
          </cell>
          <cell r="E664" t="e">
            <v>#N/A</v>
          </cell>
          <cell r="F664" t="str">
            <v>PALMS MS GFTD MAG CTR</v>
          </cell>
          <cell r="G664" t="str">
            <v>PALMS MS</v>
          </cell>
          <cell r="O664">
            <v>151</v>
          </cell>
          <cell r="P664">
            <v>151</v>
          </cell>
          <cell r="Q664">
            <v>153</v>
          </cell>
          <cell r="R664">
            <v>154</v>
          </cell>
          <cell r="Z664">
            <v>0</v>
          </cell>
          <cell r="AA664">
            <v>458</v>
          </cell>
          <cell r="AB664">
            <v>458</v>
          </cell>
          <cell r="AE664">
            <v>458</v>
          </cell>
        </row>
        <row r="665">
          <cell r="B665">
            <v>1834401</v>
          </cell>
          <cell r="C665" t="str">
            <v>M</v>
          </cell>
          <cell r="D665">
            <v>8344</v>
          </cell>
          <cell r="E665" t="e">
            <v>#N/A</v>
          </cell>
          <cell r="F665" t="str">
            <v>WOODLAND HILLS ACAD</v>
          </cell>
          <cell r="G665" t="str">
            <v>WOODLAND HILLS ACAD</v>
          </cell>
          <cell r="O665">
            <v>466</v>
          </cell>
          <cell r="P665">
            <v>466</v>
          </cell>
          <cell r="Q665">
            <v>425</v>
          </cell>
          <cell r="R665">
            <v>374</v>
          </cell>
          <cell r="X665">
            <v>35</v>
          </cell>
          <cell r="Z665">
            <v>35</v>
          </cell>
          <cell r="AA665">
            <v>1265</v>
          </cell>
          <cell r="AB665">
            <v>1300</v>
          </cell>
          <cell r="AE665">
            <v>1300</v>
          </cell>
        </row>
        <row r="666">
          <cell r="B666">
            <v>1835201</v>
          </cell>
          <cell r="C666" t="str">
            <v>M</v>
          </cell>
          <cell r="D666">
            <v>8352</v>
          </cell>
          <cell r="E666" t="e">
            <v>#N/A</v>
          </cell>
          <cell r="F666" t="str">
            <v>PEARY MS</v>
          </cell>
          <cell r="G666" t="str">
            <v>PEARY MS</v>
          </cell>
          <cell r="O666">
            <v>607</v>
          </cell>
          <cell r="P666">
            <v>607</v>
          </cell>
          <cell r="Q666">
            <v>529</v>
          </cell>
          <cell r="R666">
            <v>638</v>
          </cell>
          <cell r="X666">
            <v>88</v>
          </cell>
          <cell r="Z666">
            <v>88</v>
          </cell>
          <cell r="AA666">
            <v>1774</v>
          </cell>
          <cell r="AB666">
            <v>1862</v>
          </cell>
          <cell r="AE666">
            <v>1862</v>
          </cell>
        </row>
        <row r="667">
          <cell r="B667">
            <v>1835202</v>
          </cell>
          <cell r="C667" t="str">
            <v>M</v>
          </cell>
          <cell r="D667">
            <v>8352</v>
          </cell>
          <cell r="E667" t="e">
            <v>#N/A</v>
          </cell>
          <cell r="F667" t="str">
            <v>PEARY MS MATH/SCI MAG</v>
          </cell>
          <cell r="G667" t="str">
            <v>PEARY MS</v>
          </cell>
          <cell r="O667">
            <v>59</v>
          </cell>
          <cell r="P667">
            <v>59</v>
          </cell>
          <cell r="Q667">
            <v>60</v>
          </cell>
          <cell r="R667">
            <v>63</v>
          </cell>
          <cell r="Z667">
            <v>0</v>
          </cell>
          <cell r="AA667">
            <v>182</v>
          </cell>
          <cell r="AB667">
            <v>182</v>
          </cell>
          <cell r="AE667">
            <v>182</v>
          </cell>
        </row>
        <row r="668">
          <cell r="B668">
            <v>1835401</v>
          </cell>
          <cell r="C668" t="str">
            <v>M</v>
          </cell>
          <cell r="D668">
            <v>8354</v>
          </cell>
          <cell r="E668" t="e">
            <v>#N/A</v>
          </cell>
          <cell r="F668" t="str">
            <v>PORTER MS</v>
          </cell>
          <cell r="G668" t="str">
            <v>PORTER MS</v>
          </cell>
          <cell r="O668">
            <v>348</v>
          </cell>
          <cell r="P668">
            <v>348</v>
          </cell>
          <cell r="Q668">
            <v>399</v>
          </cell>
          <cell r="R668">
            <v>418</v>
          </cell>
          <cell r="X668">
            <v>76</v>
          </cell>
          <cell r="Z668">
            <v>76</v>
          </cell>
          <cell r="AA668">
            <v>1165</v>
          </cell>
          <cell r="AB668">
            <v>1241</v>
          </cell>
          <cell r="AE668">
            <v>1241</v>
          </cell>
        </row>
        <row r="669">
          <cell r="B669">
            <v>1835402</v>
          </cell>
          <cell r="C669" t="str">
            <v>M</v>
          </cell>
          <cell r="D669">
            <v>8354</v>
          </cell>
          <cell r="E669" t="e">
            <v>#N/A</v>
          </cell>
          <cell r="F669" t="str">
            <v>PORTER MS GFTD MAG CTR</v>
          </cell>
          <cell r="G669" t="str">
            <v>PORTER MS</v>
          </cell>
          <cell r="O669">
            <v>172</v>
          </cell>
          <cell r="P669">
            <v>172</v>
          </cell>
          <cell r="Q669">
            <v>166</v>
          </cell>
          <cell r="R669">
            <v>166</v>
          </cell>
          <cell r="Z669">
            <v>0</v>
          </cell>
          <cell r="AA669">
            <v>504</v>
          </cell>
          <cell r="AB669">
            <v>504</v>
          </cell>
          <cell r="AE669">
            <v>504</v>
          </cell>
        </row>
        <row r="670">
          <cell r="B670">
            <v>1835501</v>
          </cell>
          <cell r="C670" t="str">
            <v>M</v>
          </cell>
          <cell r="D670">
            <v>8355</v>
          </cell>
          <cell r="E670" t="e">
            <v>#N/A</v>
          </cell>
          <cell r="F670" t="str">
            <v>REED MS YRS</v>
          </cell>
          <cell r="G670" t="str">
            <v>REED MS YRS</v>
          </cell>
          <cell r="O670">
            <v>537</v>
          </cell>
          <cell r="P670">
            <v>537</v>
          </cell>
          <cell r="Q670">
            <v>516</v>
          </cell>
          <cell r="R670">
            <v>500</v>
          </cell>
          <cell r="X670">
            <v>64</v>
          </cell>
          <cell r="Z670">
            <v>64</v>
          </cell>
          <cell r="AA670">
            <v>1553</v>
          </cell>
          <cell r="AB670">
            <v>1617</v>
          </cell>
          <cell r="AE670">
            <v>1617</v>
          </cell>
        </row>
        <row r="671">
          <cell r="B671">
            <v>1835601</v>
          </cell>
          <cell r="C671" t="str">
            <v>M</v>
          </cell>
          <cell r="D671">
            <v>8356</v>
          </cell>
          <cell r="E671" t="e">
            <v>#N/A</v>
          </cell>
          <cell r="F671" t="str">
            <v>REVERE MS</v>
          </cell>
          <cell r="G671" t="str">
            <v>REVERE MS</v>
          </cell>
          <cell r="O671">
            <v>510</v>
          </cell>
          <cell r="P671">
            <v>510</v>
          </cell>
          <cell r="Q671">
            <v>522</v>
          </cell>
          <cell r="R671">
            <v>540</v>
          </cell>
          <cell r="X671">
            <v>71</v>
          </cell>
          <cell r="Z671">
            <v>71</v>
          </cell>
          <cell r="AA671">
            <v>1572</v>
          </cell>
          <cell r="AB671">
            <v>1643</v>
          </cell>
          <cell r="AE671">
            <v>1643</v>
          </cell>
        </row>
        <row r="672">
          <cell r="B672">
            <v>1835602</v>
          </cell>
          <cell r="C672" t="str">
            <v>M</v>
          </cell>
          <cell r="D672">
            <v>8356</v>
          </cell>
          <cell r="E672" t="e">
            <v>#N/A</v>
          </cell>
          <cell r="F672" t="str">
            <v>REVERE MATH/SC/ENG MAG</v>
          </cell>
          <cell r="G672" t="str">
            <v>REVERE MS</v>
          </cell>
          <cell r="O672">
            <v>136</v>
          </cell>
          <cell r="P672">
            <v>136</v>
          </cell>
          <cell r="Q672">
            <v>134</v>
          </cell>
          <cell r="R672">
            <v>150</v>
          </cell>
          <cell r="X672">
            <v>11</v>
          </cell>
          <cell r="Z672">
            <v>11</v>
          </cell>
          <cell r="AA672">
            <v>420</v>
          </cell>
          <cell r="AB672">
            <v>431</v>
          </cell>
          <cell r="AE672">
            <v>431</v>
          </cell>
        </row>
        <row r="673">
          <cell r="B673">
            <v>1835801</v>
          </cell>
          <cell r="C673" t="str">
            <v>M</v>
          </cell>
          <cell r="D673">
            <v>8358</v>
          </cell>
          <cell r="E673" t="e">
            <v>#N/A</v>
          </cell>
          <cell r="F673" t="str">
            <v>SAN FERNANDO MS</v>
          </cell>
          <cell r="G673" t="str">
            <v>SAN FERNANDO MS</v>
          </cell>
          <cell r="O673">
            <v>503</v>
          </cell>
          <cell r="P673">
            <v>503</v>
          </cell>
          <cell r="Q673">
            <v>557</v>
          </cell>
          <cell r="R673">
            <v>459</v>
          </cell>
          <cell r="X673">
            <v>72</v>
          </cell>
          <cell r="Z673">
            <v>72</v>
          </cell>
          <cell r="AA673">
            <v>1519</v>
          </cell>
          <cell r="AB673">
            <v>1591</v>
          </cell>
          <cell r="AE673">
            <v>1591</v>
          </cell>
        </row>
        <row r="674">
          <cell r="B674">
            <v>1836301</v>
          </cell>
          <cell r="C674" t="str">
            <v>M</v>
          </cell>
          <cell r="D674">
            <v>8363</v>
          </cell>
          <cell r="E674" t="e">
            <v>#N/A</v>
          </cell>
          <cell r="F674" t="str">
            <v>SEPULVEDA MS</v>
          </cell>
          <cell r="G674" t="str">
            <v>SEPULVEDA MS</v>
          </cell>
          <cell r="O674">
            <v>439</v>
          </cell>
          <cell r="P674">
            <v>439</v>
          </cell>
          <cell r="Q674">
            <v>445</v>
          </cell>
          <cell r="R674">
            <v>430</v>
          </cell>
          <cell r="X674">
            <v>151</v>
          </cell>
          <cell r="Z674">
            <v>151</v>
          </cell>
          <cell r="AA674">
            <v>1314</v>
          </cell>
          <cell r="AB674">
            <v>1465</v>
          </cell>
          <cell r="AE674">
            <v>1465</v>
          </cell>
        </row>
        <row r="675">
          <cell r="B675">
            <v>1836302</v>
          </cell>
          <cell r="C675" t="str">
            <v>M</v>
          </cell>
          <cell r="D675">
            <v>8363</v>
          </cell>
          <cell r="E675" t="e">
            <v>#N/A</v>
          </cell>
          <cell r="F675" t="str">
            <v>SEPULVEDA MS GFTD MAG CTR</v>
          </cell>
          <cell r="G675" t="str">
            <v>SEPULVEDA MS</v>
          </cell>
          <cell r="O675">
            <v>142</v>
          </cell>
          <cell r="P675">
            <v>142</v>
          </cell>
          <cell r="Q675">
            <v>146</v>
          </cell>
          <cell r="R675">
            <v>138</v>
          </cell>
          <cell r="Z675">
            <v>0</v>
          </cell>
          <cell r="AA675">
            <v>426</v>
          </cell>
          <cell r="AB675">
            <v>426</v>
          </cell>
          <cell r="AE675">
            <v>426</v>
          </cell>
        </row>
        <row r="676">
          <cell r="B676">
            <v>1837701</v>
          </cell>
          <cell r="C676" t="str">
            <v>M</v>
          </cell>
          <cell r="D676">
            <v>8377</v>
          </cell>
          <cell r="E676" t="e">
            <v>#N/A</v>
          </cell>
          <cell r="F676" t="str">
            <v>SOUTH GATE MS</v>
          </cell>
          <cell r="G676" t="str">
            <v>SOUTH GATE MS</v>
          </cell>
          <cell r="O676">
            <v>752</v>
          </cell>
          <cell r="P676">
            <v>752</v>
          </cell>
          <cell r="Q676">
            <v>741</v>
          </cell>
          <cell r="R676">
            <v>816</v>
          </cell>
          <cell r="X676">
            <v>136</v>
          </cell>
          <cell r="Z676">
            <v>136</v>
          </cell>
          <cell r="AA676">
            <v>2309</v>
          </cell>
          <cell r="AB676">
            <v>2445</v>
          </cell>
          <cell r="AE676">
            <v>2445</v>
          </cell>
        </row>
        <row r="677">
          <cell r="B677">
            <v>1837702</v>
          </cell>
          <cell r="C677" t="str">
            <v>M</v>
          </cell>
          <cell r="D677">
            <v>8377</v>
          </cell>
          <cell r="E677" t="e">
            <v>#N/A</v>
          </cell>
          <cell r="F677" t="str">
            <v>SOUTH GATE MS M/S MAG</v>
          </cell>
          <cell r="G677" t="str">
            <v>SOUTH GATE MS</v>
          </cell>
          <cell r="O677">
            <v>112</v>
          </cell>
          <cell r="P677">
            <v>112</v>
          </cell>
          <cell r="Q677">
            <v>123</v>
          </cell>
          <cell r="R677">
            <v>125</v>
          </cell>
          <cell r="Z677">
            <v>0</v>
          </cell>
          <cell r="AA677">
            <v>360</v>
          </cell>
          <cell r="AB677">
            <v>360</v>
          </cell>
          <cell r="AE677">
            <v>360</v>
          </cell>
        </row>
        <row r="678">
          <cell r="B678">
            <v>1838701</v>
          </cell>
          <cell r="C678" t="str">
            <v>M</v>
          </cell>
          <cell r="D678">
            <v>8387</v>
          </cell>
          <cell r="E678" t="e">
            <v>#N/A</v>
          </cell>
          <cell r="F678" t="str">
            <v>STEVENSON MS</v>
          </cell>
          <cell r="G678" t="str">
            <v>STEVENSON MS</v>
          </cell>
          <cell r="O678">
            <v>594</v>
          </cell>
          <cell r="P678">
            <v>594</v>
          </cell>
          <cell r="Q678">
            <v>700</v>
          </cell>
          <cell r="R678">
            <v>672</v>
          </cell>
          <cell r="X678">
            <v>95</v>
          </cell>
          <cell r="Z678">
            <v>95</v>
          </cell>
          <cell r="AA678">
            <v>1966</v>
          </cell>
          <cell r="AB678">
            <v>2061</v>
          </cell>
          <cell r="AE678">
            <v>2061</v>
          </cell>
        </row>
        <row r="679">
          <cell r="B679">
            <v>1838702</v>
          </cell>
          <cell r="C679" t="str">
            <v>M</v>
          </cell>
          <cell r="D679">
            <v>8387</v>
          </cell>
          <cell r="E679" t="e">
            <v>#N/A</v>
          </cell>
          <cell r="F679" t="str">
            <v>STEVENSON MS GFTD MAG CTR</v>
          </cell>
          <cell r="G679" t="str">
            <v>STEVENSON MS</v>
          </cell>
          <cell r="O679">
            <v>29</v>
          </cell>
          <cell r="P679">
            <v>29</v>
          </cell>
          <cell r="Q679">
            <v>44</v>
          </cell>
          <cell r="R679">
            <v>30</v>
          </cell>
          <cell r="Z679">
            <v>0</v>
          </cell>
          <cell r="AA679">
            <v>103</v>
          </cell>
          <cell r="AB679">
            <v>103</v>
          </cell>
          <cell r="AE679">
            <v>103</v>
          </cell>
        </row>
        <row r="680">
          <cell r="B680">
            <v>1839601</v>
          </cell>
          <cell r="C680" t="str">
            <v>M</v>
          </cell>
          <cell r="D680">
            <v>8396</v>
          </cell>
          <cell r="E680" t="e">
            <v>#N/A</v>
          </cell>
          <cell r="F680" t="str">
            <v>SUN VALLEY MS YRS</v>
          </cell>
          <cell r="G680" t="str">
            <v>SUN VALLEY MS YRS</v>
          </cell>
          <cell r="O680">
            <v>426</v>
          </cell>
          <cell r="P680">
            <v>426</v>
          </cell>
          <cell r="Q680">
            <v>494</v>
          </cell>
          <cell r="R680">
            <v>480</v>
          </cell>
          <cell r="X680">
            <v>66</v>
          </cell>
          <cell r="Z680">
            <v>66</v>
          </cell>
          <cell r="AA680">
            <v>1400</v>
          </cell>
          <cell r="AB680">
            <v>1466</v>
          </cell>
          <cell r="AE680">
            <v>1466</v>
          </cell>
        </row>
        <row r="681">
          <cell r="B681">
            <v>1840601</v>
          </cell>
          <cell r="C681" t="str">
            <v>M</v>
          </cell>
          <cell r="D681">
            <v>8406</v>
          </cell>
          <cell r="E681" t="e">
            <v>#N/A</v>
          </cell>
          <cell r="F681" t="str">
            <v>SUTTER MS</v>
          </cell>
          <cell r="G681" t="str">
            <v>SUTTER MS</v>
          </cell>
          <cell r="O681">
            <v>390</v>
          </cell>
          <cell r="P681">
            <v>390</v>
          </cell>
          <cell r="Q681">
            <v>433</v>
          </cell>
          <cell r="R681">
            <v>462</v>
          </cell>
          <cell r="X681">
            <v>119</v>
          </cell>
          <cell r="Z681">
            <v>119</v>
          </cell>
          <cell r="AA681">
            <v>1285</v>
          </cell>
          <cell r="AB681">
            <v>1404</v>
          </cell>
          <cell r="AE681">
            <v>1404</v>
          </cell>
        </row>
        <row r="682">
          <cell r="B682">
            <v>1842501</v>
          </cell>
          <cell r="C682" t="str">
            <v>M</v>
          </cell>
          <cell r="D682">
            <v>8425</v>
          </cell>
          <cell r="E682" t="e">
            <v>#N/A</v>
          </cell>
          <cell r="F682" t="str">
            <v>TWAIN MS</v>
          </cell>
          <cell r="G682" t="str">
            <v>TWAIN MS</v>
          </cell>
          <cell r="O682">
            <v>214</v>
          </cell>
          <cell r="P682">
            <v>214</v>
          </cell>
          <cell r="Q682">
            <v>228</v>
          </cell>
          <cell r="R682">
            <v>244</v>
          </cell>
          <cell r="X682">
            <v>80</v>
          </cell>
          <cell r="Z682">
            <v>80</v>
          </cell>
          <cell r="AA682">
            <v>686</v>
          </cell>
          <cell r="AB682">
            <v>766</v>
          </cell>
          <cell r="AE682">
            <v>766</v>
          </cell>
        </row>
        <row r="683">
          <cell r="B683">
            <v>1843401</v>
          </cell>
          <cell r="C683" t="str">
            <v>M</v>
          </cell>
          <cell r="D683">
            <v>8434</v>
          </cell>
          <cell r="E683" t="e">
            <v>#N/A</v>
          </cell>
          <cell r="F683" t="str">
            <v>VAN NUYS MS</v>
          </cell>
          <cell r="G683" t="str">
            <v>VAN NUYS MS</v>
          </cell>
          <cell r="O683">
            <v>395</v>
          </cell>
          <cell r="P683">
            <v>395</v>
          </cell>
          <cell r="Q683">
            <v>363</v>
          </cell>
          <cell r="R683">
            <v>312</v>
          </cell>
          <cell r="X683">
            <v>105</v>
          </cell>
          <cell r="Z683">
            <v>105</v>
          </cell>
          <cell r="AA683">
            <v>1070</v>
          </cell>
          <cell r="AB683">
            <v>1175</v>
          </cell>
          <cell r="AE683">
            <v>1175</v>
          </cell>
        </row>
        <row r="684">
          <cell r="B684">
            <v>1843402</v>
          </cell>
          <cell r="C684" t="str">
            <v>M</v>
          </cell>
          <cell r="D684">
            <v>8434</v>
          </cell>
          <cell r="E684" t="e">
            <v>#N/A</v>
          </cell>
          <cell r="F684" t="str">
            <v>VAN NUYS MS MATH/SCI MAG</v>
          </cell>
          <cell r="G684" t="str">
            <v>VAN NUYS MS</v>
          </cell>
          <cell r="O684">
            <v>64</v>
          </cell>
          <cell r="P684">
            <v>64</v>
          </cell>
          <cell r="Q684">
            <v>67</v>
          </cell>
          <cell r="R684">
            <v>62</v>
          </cell>
          <cell r="Z684">
            <v>0</v>
          </cell>
          <cell r="AA684">
            <v>193</v>
          </cell>
          <cell r="AB684">
            <v>193</v>
          </cell>
          <cell r="AE684">
            <v>193</v>
          </cell>
        </row>
        <row r="685">
          <cell r="B685">
            <v>1846201</v>
          </cell>
          <cell r="C685" t="str">
            <v>M</v>
          </cell>
          <cell r="D685">
            <v>8462</v>
          </cell>
          <cell r="E685" t="e">
            <v>#N/A</v>
          </cell>
          <cell r="F685" t="str">
            <v>VIRGIL MS</v>
          </cell>
          <cell r="G685" t="str">
            <v>VIRGIL MS</v>
          </cell>
          <cell r="O685">
            <v>444</v>
          </cell>
          <cell r="P685">
            <v>444</v>
          </cell>
          <cell r="Q685">
            <v>585</v>
          </cell>
          <cell r="R685">
            <v>653</v>
          </cell>
          <cell r="X685">
            <v>89</v>
          </cell>
          <cell r="Z685">
            <v>89</v>
          </cell>
          <cell r="AA685">
            <v>1682</v>
          </cell>
          <cell r="AB685">
            <v>1771</v>
          </cell>
          <cell r="AE685">
            <v>1771</v>
          </cell>
        </row>
        <row r="686">
          <cell r="B686">
            <v>1848101</v>
          </cell>
          <cell r="C686" t="str">
            <v>M</v>
          </cell>
          <cell r="D686">
            <v>8481</v>
          </cell>
          <cell r="E686" t="e">
            <v>#N/A</v>
          </cell>
          <cell r="F686" t="str">
            <v>WEBSTER MS</v>
          </cell>
          <cell r="G686" t="str">
            <v>WEBSTER MS</v>
          </cell>
          <cell r="O686">
            <v>227</v>
          </cell>
          <cell r="P686">
            <v>227</v>
          </cell>
          <cell r="Q686">
            <v>259</v>
          </cell>
          <cell r="R686">
            <v>272</v>
          </cell>
          <cell r="X686">
            <v>59</v>
          </cell>
          <cell r="Z686">
            <v>59</v>
          </cell>
          <cell r="AA686">
            <v>758</v>
          </cell>
          <cell r="AB686">
            <v>817</v>
          </cell>
          <cell r="AE686">
            <v>817</v>
          </cell>
        </row>
        <row r="687">
          <cell r="B687">
            <v>1848701</v>
          </cell>
          <cell r="C687" t="str">
            <v>M</v>
          </cell>
          <cell r="D687">
            <v>8487</v>
          </cell>
          <cell r="E687" t="e">
            <v>#N/A</v>
          </cell>
          <cell r="F687" t="str">
            <v>WHITE MS</v>
          </cell>
          <cell r="G687" t="str">
            <v>WHITE MS</v>
          </cell>
          <cell r="O687">
            <v>579</v>
          </cell>
          <cell r="P687">
            <v>579</v>
          </cell>
          <cell r="Q687">
            <v>583</v>
          </cell>
          <cell r="R687">
            <v>622</v>
          </cell>
          <cell r="X687">
            <v>75</v>
          </cell>
          <cell r="Z687">
            <v>75</v>
          </cell>
          <cell r="AA687">
            <v>1784</v>
          </cell>
          <cell r="AB687">
            <v>1859</v>
          </cell>
          <cell r="AE687">
            <v>1859</v>
          </cell>
        </row>
        <row r="688">
          <cell r="B688">
            <v>1849001</v>
          </cell>
          <cell r="C688" t="str">
            <v>M</v>
          </cell>
          <cell r="D688">
            <v>8490</v>
          </cell>
          <cell r="E688" t="e">
            <v>#N/A</v>
          </cell>
          <cell r="F688" t="str">
            <v>WILMINGTON MS</v>
          </cell>
          <cell r="G688" t="str">
            <v>WILMINGTON MS</v>
          </cell>
          <cell r="O688">
            <v>605</v>
          </cell>
          <cell r="P688">
            <v>605</v>
          </cell>
          <cell r="Q688">
            <v>642</v>
          </cell>
          <cell r="R688">
            <v>609</v>
          </cell>
          <cell r="X688">
            <v>132</v>
          </cell>
          <cell r="Z688">
            <v>132</v>
          </cell>
          <cell r="AA688">
            <v>1856</v>
          </cell>
          <cell r="AB688">
            <v>1988</v>
          </cell>
          <cell r="AE688">
            <v>1988</v>
          </cell>
        </row>
        <row r="689">
          <cell r="B689">
            <v>1849301</v>
          </cell>
          <cell r="C689" t="str">
            <v>M</v>
          </cell>
          <cell r="D689">
            <v>8493</v>
          </cell>
          <cell r="E689" t="e">
            <v>#N/A</v>
          </cell>
          <cell r="F689" t="str">
            <v>WRIGHT MS</v>
          </cell>
          <cell r="G689" t="str">
            <v>WRIGHT MS</v>
          </cell>
          <cell r="O689">
            <v>174</v>
          </cell>
          <cell r="P689">
            <v>174</v>
          </cell>
          <cell r="Q689">
            <v>172</v>
          </cell>
          <cell r="R689">
            <v>203</v>
          </cell>
          <cell r="X689">
            <v>37</v>
          </cell>
          <cell r="Z689">
            <v>37</v>
          </cell>
          <cell r="AA689">
            <v>549</v>
          </cell>
          <cell r="AB689">
            <v>586</v>
          </cell>
          <cell r="AE689">
            <v>586</v>
          </cell>
        </row>
        <row r="690">
          <cell r="B690">
            <v>1849302</v>
          </cell>
          <cell r="C690" t="str">
            <v>M</v>
          </cell>
          <cell r="D690">
            <v>8493</v>
          </cell>
          <cell r="E690" t="e">
            <v>#N/A</v>
          </cell>
          <cell r="F690" t="str">
            <v>WRIGHT MS AERO MAG</v>
          </cell>
          <cell r="G690" t="str">
            <v>WRIGHT MS</v>
          </cell>
          <cell r="O690">
            <v>137</v>
          </cell>
          <cell r="P690">
            <v>137</v>
          </cell>
          <cell r="Q690">
            <v>143</v>
          </cell>
          <cell r="R690">
            <v>121</v>
          </cell>
          <cell r="X690">
            <v>1</v>
          </cell>
          <cell r="Z690">
            <v>1</v>
          </cell>
          <cell r="AA690">
            <v>401</v>
          </cell>
          <cell r="AB690">
            <v>402</v>
          </cell>
          <cell r="AE690">
            <v>402</v>
          </cell>
        </row>
        <row r="691">
          <cell r="B691">
            <v>1849701</v>
          </cell>
          <cell r="C691" t="str">
            <v>T</v>
          </cell>
          <cell r="D691">
            <v>8497</v>
          </cell>
          <cell r="E691" t="e">
            <v>#N/A</v>
          </cell>
          <cell r="F691" t="str">
            <v>CDS SECONDARY 7-12</v>
          </cell>
          <cell r="G691" t="str">
            <v>CDS SECONDARY 7-12</v>
          </cell>
          <cell r="P691">
            <v>0</v>
          </cell>
          <cell r="Q691">
            <v>15</v>
          </cell>
          <cell r="R691">
            <v>24</v>
          </cell>
          <cell r="S691">
            <v>72</v>
          </cell>
          <cell r="T691">
            <v>51</v>
          </cell>
          <cell r="U691">
            <v>71</v>
          </cell>
          <cell r="V691">
            <v>9</v>
          </cell>
          <cell r="X691">
            <v>4</v>
          </cell>
          <cell r="Y691">
            <v>13</v>
          </cell>
          <cell r="Z691">
            <v>17</v>
          </cell>
          <cell r="AA691">
            <v>242</v>
          </cell>
          <cell r="AB691">
            <v>259</v>
          </cell>
          <cell r="AE691">
            <v>259</v>
          </cell>
        </row>
        <row r="692">
          <cell r="B692">
            <v>1850001</v>
          </cell>
          <cell r="C692" t="str">
            <v>S</v>
          </cell>
          <cell r="D692">
            <v>8500</v>
          </cell>
          <cell r="E692" t="e">
            <v>#N/A</v>
          </cell>
          <cell r="F692" t="str">
            <v>CIVITAS SOL</v>
          </cell>
          <cell r="G692" t="str">
            <v>CIVITAS SOL</v>
          </cell>
          <cell r="P692">
            <v>0</v>
          </cell>
          <cell r="S692">
            <v>88</v>
          </cell>
          <cell r="T692">
            <v>117</v>
          </cell>
          <cell r="U692">
            <v>81</v>
          </cell>
          <cell r="Y692">
            <v>18</v>
          </cell>
          <cell r="Z692">
            <v>18</v>
          </cell>
          <cell r="AA692">
            <v>286</v>
          </cell>
          <cell r="AB692">
            <v>304</v>
          </cell>
          <cell r="AE692">
            <v>304</v>
          </cell>
        </row>
        <row r="693">
          <cell r="B693">
            <v>1850101</v>
          </cell>
          <cell r="C693" t="str">
            <v>S</v>
          </cell>
          <cell r="D693">
            <v>8501</v>
          </cell>
          <cell r="E693" t="e">
            <v>#N/A</v>
          </cell>
          <cell r="F693" t="str">
            <v>LA HS FOR THE ARTS</v>
          </cell>
          <cell r="G693" t="str">
            <v>LA HS FOR THE ARTS</v>
          </cell>
          <cell r="P693">
            <v>0</v>
          </cell>
          <cell r="S693">
            <v>100</v>
          </cell>
          <cell r="T693">
            <v>102</v>
          </cell>
          <cell r="U693">
            <v>88</v>
          </cell>
          <cell r="V693">
            <v>66</v>
          </cell>
          <cell r="Y693">
            <v>29</v>
          </cell>
          <cell r="Z693">
            <v>29</v>
          </cell>
          <cell r="AA693">
            <v>356</v>
          </cell>
          <cell r="AB693">
            <v>385</v>
          </cell>
          <cell r="AE693">
            <v>385</v>
          </cell>
        </row>
        <row r="694">
          <cell r="B694">
            <v>1850601</v>
          </cell>
          <cell r="C694" t="str">
            <v>T</v>
          </cell>
          <cell r="D694">
            <v>8506</v>
          </cell>
          <cell r="E694" t="e">
            <v>#N/A</v>
          </cell>
          <cell r="F694" t="str">
            <v>CDS - AGGELER HS</v>
          </cell>
          <cell r="G694" t="str">
            <v>CDS - AGGELER HS</v>
          </cell>
          <cell r="P694">
            <v>0</v>
          </cell>
          <cell r="Q694">
            <v>1</v>
          </cell>
          <cell r="R694">
            <v>4</v>
          </cell>
          <cell r="S694">
            <v>23</v>
          </cell>
          <cell r="T694">
            <v>27</v>
          </cell>
          <cell r="U694">
            <v>16</v>
          </cell>
          <cell r="V694">
            <v>7</v>
          </cell>
          <cell r="Y694">
            <v>22</v>
          </cell>
          <cell r="Z694">
            <v>22</v>
          </cell>
          <cell r="AA694">
            <v>78</v>
          </cell>
          <cell r="AB694">
            <v>100</v>
          </cell>
          <cell r="AE694">
            <v>100</v>
          </cell>
        </row>
        <row r="695">
          <cell r="B695">
            <v>1850701</v>
          </cell>
          <cell r="C695" t="str">
            <v>O</v>
          </cell>
          <cell r="D695">
            <v>8507</v>
          </cell>
          <cell r="E695" t="e">
            <v>#N/A</v>
          </cell>
          <cell r="F695" t="str">
            <v>AGGELER OPP HS</v>
          </cell>
          <cell r="G695" t="str">
            <v>AGGELER OPP HS</v>
          </cell>
          <cell r="P695">
            <v>0</v>
          </cell>
          <cell r="X695">
            <v>1</v>
          </cell>
          <cell r="Y695">
            <v>12</v>
          </cell>
          <cell r="Z695">
            <v>13</v>
          </cell>
          <cell r="AA695">
            <v>52</v>
          </cell>
          <cell r="AB695">
            <v>65</v>
          </cell>
          <cell r="AE695">
            <v>65</v>
          </cell>
        </row>
        <row r="696">
          <cell r="B696">
            <v>1851301</v>
          </cell>
          <cell r="C696" t="str">
            <v>S</v>
          </cell>
          <cell r="D696">
            <v>8513</v>
          </cell>
          <cell r="E696" t="e">
            <v>#N/A</v>
          </cell>
          <cell r="F696" t="str">
            <v>NORTHRIDGE ACADEMY HS</v>
          </cell>
          <cell r="G696" t="str">
            <v>NORTHRIDGE ACADEMY HS</v>
          </cell>
          <cell r="P696">
            <v>0</v>
          </cell>
          <cell r="S696">
            <v>419</v>
          </cell>
          <cell r="T696">
            <v>278</v>
          </cell>
          <cell r="U696">
            <v>181</v>
          </cell>
          <cell r="V696">
            <v>155</v>
          </cell>
          <cell r="Y696">
            <v>35</v>
          </cell>
          <cell r="Z696">
            <v>35</v>
          </cell>
          <cell r="AA696">
            <v>1033</v>
          </cell>
          <cell r="AB696">
            <v>1068</v>
          </cell>
          <cell r="AE696">
            <v>1068</v>
          </cell>
        </row>
        <row r="697">
          <cell r="B697">
            <v>1851501</v>
          </cell>
          <cell r="C697" t="str">
            <v>T</v>
          </cell>
          <cell r="D697">
            <v>8515</v>
          </cell>
          <cell r="E697" t="e">
            <v>#N/A</v>
          </cell>
          <cell r="F697" t="str">
            <v>CDS OWENS</v>
          </cell>
          <cell r="G697" t="str">
            <v>CDS OWENS</v>
          </cell>
          <cell r="P697">
            <v>0</v>
          </cell>
          <cell r="Q697">
            <v>1</v>
          </cell>
          <cell r="R697">
            <v>5</v>
          </cell>
          <cell r="S697">
            <v>3</v>
          </cell>
          <cell r="Z697">
            <v>0</v>
          </cell>
          <cell r="AA697">
            <v>9</v>
          </cell>
          <cell r="AB697">
            <v>9</v>
          </cell>
          <cell r="AE697">
            <v>9</v>
          </cell>
        </row>
        <row r="698">
          <cell r="B698">
            <v>1851601</v>
          </cell>
          <cell r="C698" t="str">
            <v>S</v>
          </cell>
          <cell r="D698">
            <v>8516</v>
          </cell>
          <cell r="E698" t="e">
            <v>#N/A</v>
          </cell>
          <cell r="F698" t="str">
            <v>CENTRAL LA NEW HS #9</v>
          </cell>
          <cell r="G698" t="str">
            <v>CENTRAL LA NEW HS #9</v>
          </cell>
          <cell r="P698">
            <v>0</v>
          </cell>
          <cell r="S698">
            <v>537</v>
          </cell>
          <cell r="T698">
            <v>327</v>
          </cell>
          <cell r="U698">
            <v>223</v>
          </cell>
          <cell r="Y698">
            <v>14</v>
          </cell>
          <cell r="Z698">
            <v>14</v>
          </cell>
          <cell r="AA698">
            <v>1087</v>
          </cell>
          <cell r="AB698">
            <v>1101</v>
          </cell>
          <cell r="AE698">
            <v>1101</v>
          </cell>
        </row>
        <row r="699">
          <cell r="B699">
            <v>1851701</v>
          </cell>
          <cell r="C699" t="str">
            <v>S</v>
          </cell>
          <cell r="D699">
            <v>8517</v>
          </cell>
          <cell r="E699" t="e">
            <v>#N/A</v>
          </cell>
          <cell r="F699" t="str">
            <v>CONTRERAS LRNG COMPLEX</v>
          </cell>
          <cell r="G699" t="str">
            <v>CONTRERAS LRNG COMPLEX</v>
          </cell>
          <cell r="P699">
            <v>0</v>
          </cell>
          <cell r="S699">
            <v>321</v>
          </cell>
          <cell r="T699">
            <v>250</v>
          </cell>
          <cell r="U699">
            <v>229</v>
          </cell>
          <cell r="V699">
            <v>126</v>
          </cell>
          <cell r="Y699">
            <v>21</v>
          </cell>
          <cell r="Z699">
            <v>21</v>
          </cell>
          <cell r="AA699">
            <v>926</v>
          </cell>
          <cell r="AB699">
            <v>947</v>
          </cell>
          <cell r="AE699">
            <v>947</v>
          </cell>
        </row>
        <row r="700">
          <cell r="B700">
            <v>1851801</v>
          </cell>
          <cell r="C700" t="str">
            <v>S</v>
          </cell>
          <cell r="D700">
            <v>8518</v>
          </cell>
          <cell r="E700">
            <v>8518</v>
          </cell>
          <cell r="F700" t="str">
            <v>HARBOR TEACHER PREP ACAD</v>
          </cell>
          <cell r="G700" t="str">
            <v>HARBOR TEACHER PREP ACAD</v>
          </cell>
          <cell r="P700">
            <v>0</v>
          </cell>
          <cell r="S700">
            <v>110</v>
          </cell>
          <cell r="T700">
            <v>114</v>
          </cell>
          <cell r="U700">
            <v>76</v>
          </cell>
          <cell r="V700">
            <v>63</v>
          </cell>
          <cell r="Z700">
            <v>0</v>
          </cell>
          <cell r="AA700">
            <v>363</v>
          </cell>
          <cell r="AB700">
            <v>363</v>
          </cell>
          <cell r="AE700">
            <v>363</v>
          </cell>
        </row>
        <row r="701">
          <cell r="B701">
            <v>1852901</v>
          </cell>
          <cell r="C701" t="str">
            <v>S</v>
          </cell>
          <cell r="D701">
            <v>8529</v>
          </cell>
          <cell r="E701" t="e">
            <v>#N/A</v>
          </cell>
          <cell r="F701" t="str">
            <v>BANNING HS</v>
          </cell>
          <cell r="G701" t="str">
            <v>BANNING HS</v>
          </cell>
          <cell r="P701">
            <v>0</v>
          </cell>
          <cell r="S701">
            <v>1063</v>
          </cell>
          <cell r="T701">
            <v>782</v>
          </cell>
          <cell r="U701">
            <v>566</v>
          </cell>
          <cell r="V701">
            <v>362</v>
          </cell>
          <cell r="Y701">
            <v>248</v>
          </cell>
          <cell r="Z701">
            <v>248</v>
          </cell>
          <cell r="AA701">
            <v>2773</v>
          </cell>
          <cell r="AB701">
            <v>3021</v>
          </cell>
          <cell r="AE701">
            <v>3021</v>
          </cell>
        </row>
        <row r="702">
          <cell r="B702">
            <v>1852902</v>
          </cell>
          <cell r="C702" t="str">
            <v>S</v>
          </cell>
          <cell r="D702">
            <v>8529</v>
          </cell>
          <cell r="E702" t="e">
            <v>#N/A</v>
          </cell>
          <cell r="F702" t="str">
            <v>BANNING HS MAG CTR</v>
          </cell>
          <cell r="G702" t="str">
            <v>BANNING HS</v>
          </cell>
          <cell r="P702">
            <v>0</v>
          </cell>
          <cell r="S702">
            <v>104</v>
          </cell>
          <cell r="T702">
            <v>87</v>
          </cell>
          <cell r="U702">
            <v>83</v>
          </cell>
          <cell r="V702">
            <v>65</v>
          </cell>
          <cell r="Z702">
            <v>0</v>
          </cell>
          <cell r="AA702">
            <v>339</v>
          </cell>
          <cell r="AB702">
            <v>339</v>
          </cell>
          <cell r="AE702">
            <v>339</v>
          </cell>
        </row>
        <row r="703">
          <cell r="B703">
            <v>1853101</v>
          </cell>
          <cell r="C703" t="str">
            <v>C</v>
          </cell>
          <cell r="D703">
            <v>8531</v>
          </cell>
          <cell r="E703" t="e">
            <v>#N/A</v>
          </cell>
          <cell r="F703" t="str">
            <v>AVALON HS</v>
          </cell>
          <cell r="G703" t="str">
            <v>AVALON HS</v>
          </cell>
          <cell r="P703">
            <v>0</v>
          </cell>
          <cell r="Z703">
            <v>0</v>
          </cell>
          <cell r="AA703">
            <v>115</v>
          </cell>
          <cell r="AB703">
            <v>115</v>
          </cell>
          <cell r="AE703">
            <v>115</v>
          </cell>
        </row>
        <row r="704">
          <cell r="B704">
            <v>1853601</v>
          </cell>
          <cell r="C704" t="str">
            <v>S</v>
          </cell>
          <cell r="D704">
            <v>8536</v>
          </cell>
          <cell r="E704" t="e">
            <v>#N/A</v>
          </cell>
          <cell r="F704" t="str">
            <v>BELL HS</v>
          </cell>
          <cell r="G704" t="str">
            <v>BELL HS</v>
          </cell>
          <cell r="P704">
            <v>0</v>
          </cell>
          <cell r="S704">
            <v>1155</v>
          </cell>
          <cell r="T704">
            <v>1218</v>
          </cell>
          <cell r="U704">
            <v>1099</v>
          </cell>
          <cell r="V704">
            <v>717</v>
          </cell>
          <cell r="Y704">
            <v>216</v>
          </cell>
          <cell r="Z704">
            <v>216</v>
          </cell>
          <cell r="AA704">
            <v>4189</v>
          </cell>
          <cell r="AB704">
            <v>4405</v>
          </cell>
          <cell r="AE704">
            <v>4405</v>
          </cell>
        </row>
        <row r="705">
          <cell r="B705">
            <v>1854301</v>
          </cell>
          <cell r="C705" t="str">
            <v>S</v>
          </cell>
          <cell r="D705">
            <v>8543</v>
          </cell>
          <cell r="E705" t="e">
            <v>#N/A</v>
          </cell>
          <cell r="F705" t="str">
            <v>BELMONT HS YRS</v>
          </cell>
          <cell r="G705" t="str">
            <v>BELMONT HS YRS</v>
          </cell>
          <cell r="P705">
            <v>0</v>
          </cell>
          <cell r="S705">
            <v>426</v>
          </cell>
          <cell r="T705">
            <v>362</v>
          </cell>
          <cell r="U705">
            <v>255</v>
          </cell>
          <cell r="V705">
            <v>199</v>
          </cell>
          <cell r="Y705">
            <v>121</v>
          </cell>
          <cell r="Z705">
            <v>121</v>
          </cell>
          <cell r="AA705">
            <v>1242</v>
          </cell>
          <cell r="AB705">
            <v>1363</v>
          </cell>
          <cell r="AE705">
            <v>1363</v>
          </cell>
        </row>
        <row r="706">
          <cell r="B706">
            <v>1854401</v>
          </cell>
          <cell r="C706" t="str">
            <v>S</v>
          </cell>
          <cell r="D706">
            <v>8544</v>
          </cell>
          <cell r="E706" t="e">
            <v>#N/A</v>
          </cell>
          <cell r="F706" t="str">
            <v>ROYBAL LC</v>
          </cell>
          <cell r="G706" t="str">
            <v>ROYBAL LC</v>
          </cell>
          <cell r="P706">
            <v>0</v>
          </cell>
          <cell r="S706">
            <v>652</v>
          </cell>
          <cell r="T706">
            <v>409</v>
          </cell>
          <cell r="U706">
            <v>263</v>
          </cell>
          <cell r="V706">
            <v>270</v>
          </cell>
          <cell r="Y706">
            <v>104</v>
          </cell>
          <cell r="Z706">
            <v>104</v>
          </cell>
          <cell r="AA706">
            <v>1594</v>
          </cell>
          <cell r="AB706">
            <v>1698</v>
          </cell>
          <cell r="AE706">
            <v>1698</v>
          </cell>
        </row>
        <row r="707">
          <cell r="B707">
            <v>1854501</v>
          </cell>
          <cell r="C707" t="str">
            <v>C</v>
          </cell>
          <cell r="D707">
            <v>8545</v>
          </cell>
          <cell r="E707" t="e">
            <v>#N/A</v>
          </cell>
          <cell r="F707" t="str">
            <v>NEWMARK HS</v>
          </cell>
          <cell r="G707" t="str">
            <v>NEWMARK HS</v>
          </cell>
          <cell r="P707">
            <v>0</v>
          </cell>
          <cell r="Z707">
            <v>0</v>
          </cell>
          <cell r="AA707">
            <v>86</v>
          </cell>
          <cell r="AB707">
            <v>86</v>
          </cell>
          <cell r="AE707">
            <v>86</v>
          </cell>
        </row>
        <row r="708">
          <cell r="B708">
            <v>1855702</v>
          </cell>
          <cell r="C708" t="str">
            <v>S</v>
          </cell>
          <cell r="D708">
            <v>8557</v>
          </cell>
          <cell r="E708" t="e">
            <v>#N/A</v>
          </cell>
          <cell r="F708" t="str">
            <v>PEARL JOURN/COMM MAG</v>
          </cell>
          <cell r="G708" t="str">
            <v>PEARL JOURN/COMM MAG</v>
          </cell>
          <cell r="P708">
            <v>0</v>
          </cell>
          <cell r="S708">
            <v>87</v>
          </cell>
          <cell r="T708">
            <v>99</v>
          </cell>
          <cell r="U708">
            <v>80</v>
          </cell>
          <cell r="V708">
            <v>66</v>
          </cell>
          <cell r="Z708">
            <v>0</v>
          </cell>
          <cell r="AA708">
            <v>332</v>
          </cell>
          <cell r="AB708">
            <v>332</v>
          </cell>
          <cell r="AE708">
            <v>332</v>
          </cell>
        </row>
        <row r="709">
          <cell r="B709">
            <v>1855901</v>
          </cell>
          <cell r="C709" t="str">
            <v>C</v>
          </cell>
          <cell r="D709">
            <v>8559</v>
          </cell>
          <cell r="E709" t="e">
            <v>#N/A</v>
          </cell>
          <cell r="F709" t="str">
            <v>INDEPENDENCE HS</v>
          </cell>
          <cell r="G709" t="str">
            <v>INDEPENDENCE HS</v>
          </cell>
          <cell r="P709">
            <v>0</v>
          </cell>
          <cell r="Y709">
            <v>24</v>
          </cell>
          <cell r="Z709">
            <v>24</v>
          </cell>
          <cell r="AA709">
            <v>104</v>
          </cell>
          <cell r="AB709">
            <v>128</v>
          </cell>
          <cell r="AE709">
            <v>128</v>
          </cell>
        </row>
        <row r="710">
          <cell r="B710">
            <v>1857101</v>
          </cell>
          <cell r="C710" t="str">
            <v>S</v>
          </cell>
          <cell r="D710">
            <v>8571</v>
          </cell>
          <cell r="E710" t="e">
            <v>#N/A</v>
          </cell>
          <cell r="F710" t="str">
            <v>CANOGA PARK HS</v>
          </cell>
          <cell r="G710" t="str">
            <v>CANOGA PARK HS</v>
          </cell>
          <cell r="P710">
            <v>0</v>
          </cell>
          <cell r="S710">
            <v>511</v>
          </cell>
          <cell r="T710">
            <v>443</v>
          </cell>
          <cell r="U710">
            <v>331</v>
          </cell>
          <cell r="V710">
            <v>228</v>
          </cell>
          <cell r="Y710">
            <v>117</v>
          </cell>
          <cell r="Z710">
            <v>117</v>
          </cell>
          <cell r="AA710">
            <v>1513</v>
          </cell>
          <cell r="AB710">
            <v>1630</v>
          </cell>
          <cell r="AE710">
            <v>1630</v>
          </cell>
        </row>
        <row r="711">
          <cell r="B711">
            <v>1857102</v>
          </cell>
          <cell r="C711" t="str">
            <v>S</v>
          </cell>
          <cell r="D711">
            <v>8571</v>
          </cell>
          <cell r="E711" t="e">
            <v>#N/A</v>
          </cell>
          <cell r="F711" t="str">
            <v>CANOGA PARK ENVI/SCI MAG</v>
          </cell>
          <cell r="G711" t="str">
            <v>CANOGA PARK HS</v>
          </cell>
          <cell r="P711">
            <v>0</v>
          </cell>
          <cell r="S711">
            <v>68</v>
          </cell>
          <cell r="T711">
            <v>39</v>
          </cell>
          <cell r="U711">
            <v>47</v>
          </cell>
          <cell r="V711">
            <v>34</v>
          </cell>
          <cell r="Y711">
            <v>2</v>
          </cell>
          <cell r="Z711">
            <v>2</v>
          </cell>
          <cell r="AA711">
            <v>188</v>
          </cell>
          <cell r="AB711">
            <v>190</v>
          </cell>
          <cell r="AE711">
            <v>190</v>
          </cell>
        </row>
        <row r="712">
          <cell r="B712">
            <v>1857106</v>
          </cell>
          <cell r="C712" t="str">
            <v>S</v>
          </cell>
          <cell r="D712">
            <v>8571</v>
          </cell>
          <cell r="E712" t="e">
            <v>#N/A</v>
          </cell>
          <cell r="F712" t="str">
            <v>CANOGA FOR LANG MAG</v>
          </cell>
          <cell r="G712" t="str">
            <v>CANOGA PARK HS</v>
          </cell>
          <cell r="P712">
            <v>0</v>
          </cell>
          <cell r="S712">
            <v>52</v>
          </cell>
          <cell r="Z712">
            <v>0</v>
          </cell>
          <cell r="AA712">
            <v>52</v>
          </cell>
          <cell r="AB712">
            <v>52</v>
          </cell>
          <cell r="AE712">
            <v>52</v>
          </cell>
        </row>
        <row r="713">
          <cell r="B713">
            <v>1857301</v>
          </cell>
          <cell r="C713" t="str">
            <v>C</v>
          </cell>
          <cell r="D713">
            <v>8573</v>
          </cell>
          <cell r="E713" t="e">
            <v>#N/A</v>
          </cell>
          <cell r="F713" t="str">
            <v>OWENSMOUTH HS</v>
          </cell>
          <cell r="G713" t="str">
            <v>OWENSMOUTH HS</v>
          </cell>
          <cell r="P713">
            <v>0</v>
          </cell>
          <cell r="Z713">
            <v>0</v>
          </cell>
          <cell r="AA713">
            <v>83</v>
          </cell>
          <cell r="AB713">
            <v>83</v>
          </cell>
          <cell r="AE713">
            <v>83</v>
          </cell>
        </row>
        <row r="714">
          <cell r="B714">
            <v>1857501</v>
          </cell>
          <cell r="C714" t="str">
            <v>S</v>
          </cell>
          <cell r="D714">
            <v>8575</v>
          </cell>
          <cell r="E714" t="e">
            <v>#N/A</v>
          </cell>
          <cell r="F714" t="str">
            <v>CARSON HS</v>
          </cell>
          <cell r="G714" t="str">
            <v>CARSON HS</v>
          </cell>
          <cell r="P714">
            <v>0</v>
          </cell>
          <cell r="S714">
            <v>1150</v>
          </cell>
          <cell r="T714">
            <v>869</v>
          </cell>
          <cell r="U714">
            <v>716</v>
          </cell>
          <cell r="V714">
            <v>597</v>
          </cell>
          <cell r="Y714">
            <v>156</v>
          </cell>
          <cell r="Z714">
            <v>156</v>
          </cell>
          <cell r="AA714">
            <v>3332</v>
          </cell>
          <cell r="AB714">
            <v>3488</v>
          </cell>
          <cell r="AE714">
            <v>3488</v>
          </cell>
        </row>
        <row r="715">
          <cell r="B715">
            <v>1857801</v>
          </cell>
          <cell r="C715" t="str">
            <v>C</v>
          </cell>
          <cell r="D715">
            <v>8578</v>
          </cell>
          <cell r="E715" t="e">
            <v>#N/A</v>
          </cell>
          <cell r="F715" t="str">
            <v>EAGLE TREE HS</v>
          </cell>
          <cell r="G715" t="str">
            <v>EAGLE TREE HS</v>
          </cell>
          <cell r="P715">
            <v>0</v>
          </cell>
          <cell r="Z715">
            <v>0</v>
          </cell>
          <cell r="AA715">
            <v>103</v>
          </cell>
          <cell r="AB715">
            <v>103</v>
          </cell>
          <cell r="AE715">
            <v>103</v>
          </cell>
        </row>
        <row r="716">
          <cell r="B716">
            <v>1858001</v>
          </cell>
          <cell r="C716" t="str">
            <v>C</v>
          </cell>
          <cell r="D716">
            <v>8580</v>
          </cell>
          <cell r="E716" t="e">
            <v>#N/A</v>
          </cell>
          <cell r="F716" t="str">
            <v>CENTRAL HS</v>
          </cell>
          <cell r="G716" t="str">
            <v>CENTRAL HS</v>
          </cell>
          <cell r="P716">
            <v>0</v>
          </cell>
          <cell r="Y716">
            <v>67</v>
          </cell>
          <cell r="Z716">
            <v>67</v>
          </cell>
          <cell r="AA716">
            <v>532</v>
          </cell>
          <cell r="AB716">
            <v>599</v>
          </cell>
          <cell r="AE716">
            <v>599</v>
          </cell>
        </row>
        <row r="717">
          <cell r="B717">
            <v>1858301</v>
          </cell>
          <cell r="C717" t="str">
            <v>S</v>
          </cell>
          <cell r="D717">
            <v>8583</v>
          </cell>
          <cell r="E717" t="e">
            <v>#N/A</v>
          </cell>
          <cell r="F717" t="str">
            <v>CHATSWORTH HS</v>
          </cell>
          <cell r="G717" t="str">
            <v>CHATSWORTH HS</v>
          </cell>
          <cell r="P717">
            <v>0</v>
          </cell>
          <cell r="S717">
            <v>689</v>
          </cell>
          <cell r="T717">
            <v>831</v>
          </cell>
          <cell r="U717">
            <v>801</v>
          </cell>
          <cell r="V717">
            <v>708</v>
          </cell>
          <cell r="Y717">
            <v>138</v>
          </cell>
          <cell r="Z717">
            <v>138</v>
          </cell>
          <cell r="AA717">
            <v>3029</v>
          </cell>
          <cell r="AB717">
            <v>3167</v>
          </cell>
          <cell r="AE717">
            <v>3167</v>
          </cell>
        </row>
        <row r="718">
          <cell r="B718">
            <v>1858501</v>
          </cell>
          <cell r="C718" t="str">
            <v>C</v>
          </cell>
          <cell r="D718">
            <v>8585</v>
          </cell>
          <cell r="E718" t="e">
            <v>#N/A</v>
          </cell>
          <cell r="F718" t="str">
            <v>STONEY POINT HS</v>
          </cell>
          <cell r="G718" t="str">
            <v>STONEY POINT HS</v>
          </cell>
          <cell r="P718">
            <v>0</v>
          </cell>
          <cell r="Y718">
            <v>3</v>
          </cell>
          <cell r="Z718">
            <v>3</v>
          </cell>
          <cell r="AA718">
            <v>113</v>
          </cell>
          <cell r="AB718">
            <v>116</v>
          </cell>
          <cell r="AE718">
            <v>116</v>
          </cell>
        </row>
        <row r="719">
          <cell r="B719">
            <v>1858901</v>
          </cell>
          <cell r="C719" t="str">
            <v>T</v>
          </cell>
          <cell r="D719">
            <v>8589</v>
          </cell>
          <cell r="E719" t="e">
            <v>#N/A</v>
          </cell>
          <cell r="F719" t="str">
            <v>CDS COOPER HS</v>
          </cell>
          <cell r="G719" t="str">
            <v>CDS COOPER HS</v>
          </cell>
          <cell r="P719">
            <v>0</v>
          </cell>
          <cell r="Q719">
            <v>1</v>
          </cell>
          <cell r="R719">
            <v>4</v>
          </cell>
          <cell r="S719">
            <v>71</v>
          </cell>
          <cell r="T719">
            <v>36</v>
          </cell>
          <cell r="U719">
            <v>9</v>
          </cell>
          <cell r="V719">
            <v>6</v>
          </cell>
          <cell r="X719">
            <v>1</v>
          </cell>
          <cell r="Y719">
            <v>11</v>
          </cell>
          <cell r="Z719">
            <v>12</v>
          </cell>
          <cell r="AA719">
            <v>127</v>
          </cell>
          <cell r="AB719">
            <v>139</v>
          </cell>
          <cell r="AE719">
            <v>139</v>
          </cell>
        </row>
        <row r="720">
          <cell r="B720">
            <v>1859001</v>
          </cell>
          <cell r="C720" t="str">
            <v>S</v>
          </cell>
          <cell r="D720">
            <v>8590</v>
          </cell>
          <cell r="E720" t="e">
            <v>#N/A</v>
          </cell>
          <cell r="F720" t="str">
            <v>CLEVELAND HS</v>
          </cell>
          <cell r="G720" t="str">
            <v>CLEVELAND HS</v>
          </cell>
          <cell r="P720">
            <v>0</v>
          </cell>
          <cell r="S720">
            <v>930</v>
          </cell>
          <cell r="T720">
            <v>775</v>
          </cell>
          <cell r="U720">
            <v>667</v>
          </cell>
          <cell r="V720">
            <v>537</v>
          </cell>
          <cell r="Y720">
            <v>159</v>
          </cell>
          <cell r="Z720">
            <v>159</v>
          </cell>
          <cell r="AA720">
            <v>2909</v>
          </cell>
          <cell r="AB720">
            <v>3068</v>
          </cell>
          <cell r="AE720">
            <v>3068</v>
          </cell>
        </row>
        <row r="721">
          <cell r="B721">
            <v>1859002</v>
          </cell>
          <cell r="C721" t="str">
            <v>S</v>
          </cell>
          <cell r="D721">
            <v>8590</v>
          </cell>
          <cell r="E721" t="e">
            <v>#N/A</v>
          </cell>
          <cell r="F721" t="str">
            <v>CLEVELAND HS MAG CTR</v>
          </cell>
          <cell r="G721" t="str">
            <v>CLEVELAND HS</v>
          </cell>
          <cell r="P721">
            <v>0</v>
          </cell>
          <cell r="S721">
            <v>217</v>
          </cell>
          <cell r="T721">
            <v>220</v>
          </cell>
          <cell r="U721">
            <v>197</v>
          </cell>
          <cell r="V721">
            <v>179</v>
          </cell>
          <cell r="Z721">
            <v>0</v>
          </cell>
          <cell r="AA721">
            <v>813</v>
          </cell>
          <cell r="AB721">
            <v>813</v>
          </cell>
          <cell r="AE721">
            <v>813</v>
          </cell>
        </row>
        <row r="722">
          <cell r="B722">
            <v>1859101</v>
          </cell>
          <cell r="C722" t="str">
            <v>C</v>
          </cell>
          <cell r="D722">
            <v>8591</v>
          </cell>
          <cell r="E722" t="e">
            <v>#N/A</v>
          </cell>
          <cell r="F722" t="str">
            <v>WOODEN HS</v>
          </cell>
          <cell r="G722" t="str">
            <v>WOODEN HS</v>
          </cell>
          <cell r="P722">
            <v>0</v>
          </cell>
          <cell r="Y722">
            <v>19</v>
          </cell>
          <cell r="Z722">
            <v>19</v>
          </cell>
          <cell r="AA722">
            <v>79</v>
          </cell>
          <cell r="AB722">
            <v>98</v>
          </cell>
          <cell r="AE722">
            <v>98</v>
          </cell>
        </row>
        <row r="723">
          <cell r="B723">
            <v>1859601</v>
          </cell>
          <cell r="C723" t="str">
            <v>S</v>
          </cell>
          <cell r="D723">
            <v>8596</v>
          </cell>
          <cell r="E723" t="e">
            <v>#N/A</v>
          </cell>
          <cell r="F723" t="str">
            <v>CRENSHAW HS</v>
          </cell>
          <cell r="G723" t="str">
            <v>CRENSHAW HS</v>
          </cell>
          <cell r="P723">
            <v>0</v>
          </cell>
          <cell r="S723">
            <v>369</v>
          </cell>
          <cell r="T723">
            <v>334</v>
          </cell>
          <cell r="U723">
            <v>268</v>
          </cell>
          <cell r="V723">
            <v>199</v>
          </cell>
          <cell r="Y723">
            <v>201</v>
          </cell>
          <cell r="Z723">
            <v>201</v>
          </cell>
          <cell r="AA723">
            <v>1170</v>
          </cell>
          <cell r="AB723">
            <v>1371</v>
          </cell>
          <cell r="AE723">
            <v>1371</v>
          </cell>
        </row>
        <row r="724">
          <cell r="B724">
            <v>1859602</v>
          </cell>
          <cell r="C724" t="str">
            <v>S</v>
          </cell>
          <cell r="D724">
            <v>8596</v>
          </cell>
          <cell r="E724" t="e">
            <v>#N/A</v>
          </cell>
          <cell r="F724" t="str">
            <v>CRENSHAW HI GI/HG MAGNET</v>
          </cell>
          <cell r="G724" t="str">
            <v>CRENSHAW HS</v>
          </cell>
          <cell r="P724">
            <v>0</v>
          </cell>
          <cell r="S724">
            <v>42</v>
          </cell>
          <cell r="T724">
            <v>50</v>
          </cell>
          <cell r="U724">
            <v>44</v>
          </cell>
          <cell r="V724">
            <v>49</v>
          </cell>
          <cell r="Z724">
            <v>0</v>
          </cell>
          <cell r="AA724">
            <v>185</v>
          </cell>
          <cell r="AB724">
            <v>185</v>
          </cell>
          <cell r="AE724">
            <v>185</v>
          </cell>
        </row>
        <row r="725">
          <cell r="B725">
            <v>1859603</v>
          </cell>
          <cell r="C725" t="str">
            <v>S</v>
          </cell>
          <cell r="D725">
            <v>8596</v>
          </cell>
          <cell r="E725" t="e">
            <v>#N/A</v>
          </cell>
          <cell r="F725" t="str">
            <v>CRENSHAW TCH TRN ACAD MG</v>
          </cell>
          <cell r="G725" t="str">
            <v>CRENSHAW HS</v>
          </cell>
          <cell r="P725">
            <v>0</v>
          </cell>
          <cell r="S725">
            <v>46</v>
          </cell>
          <cell r="T725">
            <v>85</v>
          </cell>
          <cell r="U725">
            <v>75</v>
          </cell>
          <cell r="V725">
            <v>67</v>
          </cell>
          <cell r="Y725">
            <v>2</v>
          </cell>
          <cell r="Z725">
            <v>2</v>
          </cell>
          <cell r="AA725">
            <v>273</v>
          </cell>
          <cell r="AB725">
            <v>275</v>
          </cell>
          <cell r="AE725">
            <v>275</v>
          </cell>
        </row>
        <row r="726">
          <cell r="B726">
            <v>1859801</v>
          </cell>
          <cell r="C726" t="str">
            <v>C</v>
          </cell>
          <cell r="D726">
            <v>8598</v>
          </cell>
          <cell r="E726" t="e">
            <v>#N/A</v>
          </cell>
          <cell r="F726" t="str">
            <v>YOUNG, WHITNEY HS</v>
          </cell>
          <cell r="G726" t="str">
            <v>YOUNG, WHITNEY HS</v>
          </cell>
          <cell r="P726">
            <v>0</v>
          </cell>
          <cell r="Z726">
            <v>0</v>
          </cell>
          <cell r="AA726">
            <v>63</v>
          </cell>
          <cell r="AB726">
            <v>63</v>
          </cell>
          <cell r="AE726">
            <v>63</v>
          </cell>
        </row>
        <row r="727">
          <cell r="B727">
            <v>1860001</v>
          </cell>
          <cell r="C727" t="str">
            <v>S</v>
          </cell>
          <cell r="D727">
            <v>8600</v>
          </cell>
          <cell r="E727" t="e">
            <v>#N/A</v>
          </cell>
          <cell r="F727" t="str">
            <v>DORSEY HS</v>
          </cell>
          <cell r="G727" t="str">
            <v>DORSEY HS</v>
          </cell>
          <cell r="P727">
            <v>0</v>
          </cell>
          <cell r="S727">
            <v>375</v>
          </cell>
          <cell r="T727">
            <v>306</v>
          </cell>
          <cell r="U727">
            <v>259</v>
          </cell>
          <cell r="V727">
            <v>195</v>
          </cell>
          <cell r="Y727">
            <v>153</v>
          </cell>
          <cell r="Z727">
            <v>153</v>
          </cell>
          <cell r="AA727">
            <v>1135</v>
          </cell>
          <cell r="AB727">
            <v>1288</v>
          </cell>
          <cell r="AE727">
            <v>1288</v>
          </cell>
        </row>
        <row r="728">
          <cell r="B728">
            <v>1860002</v>
          </cell>
          <cell r="C728" t="str">
            <v>S</v>
          </cell>
          <cell r="D728">
            <v>8600</v>
          </cell>
          <cell r="E728" t="e">
            <v>#N/A</v>
          </cell>
          <cell r="F728" t="str">
            <v>DORSEY HS MAG CTR</v>
          </cell>
          <cell r="G728" t="str">
            <v>DORSEY HS</v>
          </cell>
          <cell r="P728">
            <v>0</v>
          </cell>
          <cell r="S728">
            <v>34</v>
          </cell>
          <cell r="T728">
            <v>34</v>
          </cell>
          <cell r="U728">
            <v>44</v>
          </cell>
          <cell r="V728">
            <v>22</v>
          </cell>
          <cell r="Y728">
            <v>1</v>
          </cell>
          <cell r="Z728">
            <v>1</v>
          </cell>
          <cell r="AA728">
            <v>134</v>
          </cell>
          <cell r="AB728">
            <v>135</v>
          </cell>
          <cell r="AE728">
            <v>135</v>
          </cell>
        </row>
        <row r="729">
          <cell r="B729">
            <v>1860003</v>
          </cell>
          <cell r="C729" t="str">
            <v>S</v>
          </cell>
          <cell r="D729">
            <v>8600</v>
          </cell>
          <cell r="E729" t="e">
            <v>#N/A</v>
          </cell>
          <cell r="F729" t="str">
            <v>DORSEY LAW &amp; GOV'T MAG</v>
          </cell>
          <cell r="G729" t="str">
            <v>DORSEY HS</v>
          </cell>
          <cell r="P729">
            <v>0</v>
          </cell>
          <cell r="S729">
            <v>48</v>
          </cell>
          <cell r="T729">
            <v>53</v>
          </cell>
          <cell r="U729">
            <v>54</v>
          </cell>
          <cell r="V729">
            <v>37</v>
          </cell>
          <cell r="Y729">
            <v>4</v>
          </cell>
          <cell r="Z729">
            <v>4</v>
          </cell>
          <cell r="AA729">
            <v>192</v>
          </cell>
          <cell r="AB729">
            <v>196</v>
          </cell>
          <cell r="AE729">
            <v>196</v>
          </cell>
        </row>
        <row r="730">
          <cell r="B730">
            <v>1860004</v>
          </cell>
          <cell r="C730" t="str">
            <v>S</v>
          </cell>
          <cell r="D730">
            <v>8600</v>
          </cell>
          <cell r="E730" t="e">
            <v>#N/A</v>
          </cell>
          <cell r="F730" t="str">
            <v>DORSEY POLICE MAG</v>
          </cell>
          <cell r="G730" t="str">
            <v>DORSEY HS</v>
          </cell>
          <cell r="P730">
            <v>0</v>
          </cell>
          <cell r="S730">
            <v>32</v>
          </cell>
          <cell r="T730">
            <v>16</v>
          </cell>
          <cell r="U730">
            <v>20</v>
          </cell>
          <cell r="V730">
            <v>12</v>
          </cell>
          <cell r="Y730">
            <v>4</v>
          </cell>
          <cell r="Z730">
            <v>4</v>
          </cell>
          <cell r="AA730">
            <v>80</v>
          </cell>
          <cell r="AB730">
            <v>84</v>
          </cell>
          <cell r="AE730">
            <v>84</v>
          </cell>
        </row>
        <row r="731">
          <cell r="B731">
            <v>1860201</v>
          </cell>
          <cell r="C731" t="str">
            <v>C</v>
          </cell>
          <cell r="D731">
            <v>8602</v>
          </cell>
          <cell r="E731" t="e">
            <v>#N/A</v>
          </cell>
          <cell r="F731" t="str">
            <v>VIEW PARK HS</v>
          </cell>
          <cell r="G731" t="str">
            <v>VIEW PARK HS</v>
          </cell>
          <cell r="P731">
            <v>0</v>
          </cell>
          <cell r="Z731">
            <v>0</v>
          </cell>
          <cell r="AA731">
            <v>61</v>
          </cell>
          <cell r="AB731">
            <v>61</v>
          </cell>
          <cell r="AE731">
            <v>61</v>
          </cell>
        </row>
        <row r="732">
          <cell r="B732">
            <v>1860701</v>
          </cell>
          <cell r="C732" t="str">
            <v>S</v>
          </cell>
          <cell r="D732">
            <v>8607</v>
          </cell>
          <cell r="E732" t="e">
            <v>#N/A</v>
          </cell>
          <cell r="F732" t="str">
            <v>EAST VALLEY HS</v>
          </cell>
          <cell r="G732" t="str">
            <v>EAST VALLEY HS</v>
          </cell>
          <cell r="P732">
            <v>0</v>
          </cell>
          <cell r="S732">
            <v>338</v>
          </cell>
          <cell r="T732">
            <v>280</v>
          </cell>
          <cell r="U732">
            <v>272</v>
          </cell>
          <cell r="V732">
            <v>254</v>
          </cell>
          <cell r="Y732">
            <v>92</v>
          </cell>
          <cell r="Z732">
            <v>92</v>
          </cell>
          <cell r="AA732">
            <v>1144</v>
          </cell>
          <cell r="AB732">
            <v>1236</v>
          </cell>
          <cell r="AE732">
            <v>1236</v>
          </cell>
        </row>
        <row r="733">
          <cell r="B733">
            <v>1860901</v>
          </cell>
          <cell r="C733" t="str">
            <v>S</v>
          </cell>
          <cell r="D733">
            <v>8609</v>
          </cell>
          <cell r="E733" t="e">
            <v>#N/A</v>
          </cell>
          <cell r="F733" t="str">
            <v>ARLETA HS</v>
          </cell>
          <cell r="G733" t="str">
            <v>ARLETA HS</v>
          </cell>
          <cell r="P733">
            <v>0</v>
          </cell>
          <cell r="S733">
            <v>605</v>
          </cell>
          <cell r="T733">
            <v>416</v>
          </cell>
          <cell r="U733">
            <v>438</v>
          </cell>
          <cell r="V733">
            <v>448</v>
          </cell>
          <cell r="Y733">
            <v>94</v>
          </cell>
          <cell r="Z733">
            <v>94</v>
          </cell>
          <cell r="AA733">
            <v>1907</v>
          </cell>
          <cell r="AB733">
            <v>2001</v>
          </cell>
          <cell r="AE733">
            <v>2001</v>
          </cell>
        </row>
        <row r="734">
          <cell r="B734">
            <v>1861001</v>
          </cell>
          <cell r="C734" t="str">
            <v>S</v>
          </cell>
          <cell r="D734">
            <v>8610</v>
          </cell>
          <cell r="E734" t="e">
            <v>#N/A</v>
          </cell>
          <cell r="F734" t="str">
            <v>PANORAMA HS</v>
          </cell>
          <cell r="G734" t="str">
            <v>PANORAMA HS</v>
          </cell>
          <cell r="P734">
            <v>0</v>
          </cell>
          <cell r="S734">
            <v>769</v>
          </cell>
          <cell r="T734">
            <v>546</v>
          </cell>
          <cell r="U734">
            <v>519</v>
          </cell>
          <cell r="V734">
            <v>404</v>
          </cell>
          <cell r="Y734">
            <v>143</v>
          </cell>
          <cell r="Z734">
            <v>143</v>
          </cell>
          <cell r="AA734">
            <v>2238</v>
          </cell>
          <cell r="AB734">
            <v>2381</v>
          </cell>
          <cell r="AE734">
            <v>2381</v>
          </cell>
        </row>
        <row r="735">
          <cell r="B735">
            <v>1861101</v>
          </cell>
          <cell r="C735" t="str">
            <v>S</v>
          </cell>
          <cell r="D735">
            <v>8611</v>
          </cell>
          <cell r="E735" t="e">
            <v>#N/A</v>
          </cell>
          <cell r="F735" t="str">
            <v>MENDEZ LC #1A</v>
          </cell>
          <cell r="G735" t="str">
            <v>MENDEZ LC #1A</v>
          </cell>
          <cell r="P735">
            <v>0</v>
          </cell>
          <cell r="S735">
            <v>143</v>
          </cell>
          <cell r="T735">
            <v>176</v>
          </cell>
          <cell r="U735">
            <v>88</v>
          </cell>
          <cell r="Y735">
            <v>3</v>
          </cell>
          <cell r="Z735">
            <v>3</v>
          </cell>
          <cell r="AA735">
            <v>407</v>
          </cell>
          <cell r="AB735">
            <v>410</v>
          </cell>
          <cell r="AE735">
            <v>410</v>
          </cell>
        </row>
        <row r="736">
          <cell r="B736">
            <v>1861201</v>
          </cell>
          <cell r="C736" t="str">
            <v>C</v>
          </cell>
          <cell r="D736">
            <v>8612</v>
          </cell>
          <cell r="E736" t="e">
            <v>#N/A</v>
          </cell>
          <cell r="F736" t="str">
            <v>CAL BURKE CONT HS</v>
          </cell>
          <cell r="G736" t="str">
            <v>CAL BURKE CONT HS</v>
          </cell>
          <cell r="P736">
            <v>0</v>
          </cell>
          <cell r="Y736">
            <v>9</v>
          </cell>
          <cell r="Z736">
            <v>9</v>
          </cell>
          <cell r="AA736">
            <v>141</v>
          </cell>
          <cell r="AB736">
            <v>150</v>
          </cell>
          <cell r="AE736">
            <v>150</v>
          </cell>
        </row>
        <row r="737">
          <cell r="B737">
            <v>1861401</v>
          </cell>
          <cell r="C737" t="str">
            <v>SPAN</v>
          </cell>
          <cell r="D737">
            <v>8614</v>
          </cell>
          <cell r="E737" t="e">
            <v>#N/A</v>
          </cell>
          <cell r="F737" t="str">
            <v>EAGLE ROCK HS</v>
          </cell>
          <cell r="G737" t="str">
            <v>EAGLE ROCK HS</v>
          </cell>
          <cell r="P737">
            <v>0</v>
          </cell>
          <cell r="Q737">
            <v>265</v>
          </cell>
          <cell r="R737">
            <v>299</v>
          </cell>
          <cell r="S737">
            <v>639</v>
          </cell>
          <cell r="T737">
            <v>564</v>
          </cell>
          <cell r="U737">
            <v>486</v>
          </cell>
          <cell r="V737">
            <v>436</v>
          </cell>
          <cell r="X737">
            <v>32</v>
          </cell>
          <cell r="Y737">
            <v>120</v>
          </cell>
          <cell r="Z737">
            <v>152</v>
          </cell>
          <cell r="AA737">
            <v>2689</v>
          </cell>
          <cell r="AB737">
            <v>2841</v>
          </cell>
          <cell r="AE737">
            <v>2841</v>
          </cell>
        </row>
        <row r="738">
          <cell r="B738">
            <v>1861402</v>
          </cell>
          <cell r="C738" t="str">
            <v>SPAN</v>
          </cell>
          <cell r="D738">
            <v>8614</v>
          </cell>
          <cell r="E738" t="e">
            <v>#N/A</v>
          </cell>
          <cell r="F738" t="str">
            <v>EAGLE ROCK HS H.GIFTED</v>
          </cell>
          <cell r="G738" t="str">
            <v>EAGLE ROCK HS</v>
          </cell>
          <cell r="P738">
            <v>0</v>
          </cell>
          <cell r="Q738">
            <v>90</v>
          </cell>
          <cell r="R738">
            <v>70</v>
          </cell>
          <cell r="S738">
            <v>45</v>
          </cell>
          <cell r="Z738">
            <v>0</v>
          </cell>
          <cell r="AA738">
            <v>205</v>
          </cell>
          <cell r="AB738">
            <v>205</v>
          </cell>
          <cell r="AE738">
            <v>205</v>
          </cell>
        </row>
        <row r="739">
          <cell r="B739">
            <v>1861701</v>
          </cell>
          <cell r="C739" t="str">
            <v>S</v>
          </cell>
          <cell r="D739">
            <v>8617</v>
          </cell>
          <cell r="E739" t="e">
            <v>#N/A</v>
          </cell>
          <cell r="F739" t="str">
            <v>EL CAMINO REAL HS</v>
          </cell>
          <cell r="G739" t="str">
            <v>EL CAMINO REAL HS</v>
          </cell>
          <cell r="P739">
            <v>0</v>
          </cell>
          <cell r="S739">
            <v>925</v>
          </cell>
          <cell r="T739">
            <v>878</v>
          </cell>
          <cell r="U739">
            <v>866</v>
          </cell>
          <cell r="V739">
            <v>771</v>
          </cell>
          <cell r="Y739">
            <v>104</v>
          </cell>
          <cell r="Z739">
            <v>104</v>
          </cell>
          <cell r="AA739">
            <v>3440</v>
          </cell>
          <cell r="AB739">
            <v>3544</v>
          </cell>
          <cell r="AE739">
            <v>3544</v>
          </cell>
        </row>
        <row r="740">
          <cell r="B740">
            <v>1861801</v>
          </cell>
          <cell r="C740" t="str">
            <v>S</v>
          </cell>
          <cell r="D740">
            <v>8618</v>
          </cell>
          <cell r="E740" t="e">
            <v>#N/A</v>
          </cell>
          <cell r="F740" t="str">
            <v>WILSON HS</v>
          </cell>
          <cell r="G740" t="str">
            <v>WILSON HS</v>
          </cell>
          <cell r="P740">
            <v>0</v>
          </cell>
          <cell r="S740">
            <v>622</v>
          </cell>
          <cell r="T740">
            <v>503</v>
          </cell>
          <cell r="U740">
            <v>466</v>
          </cell>
          <cell r="V740">
            <v>372</v>
          </cell>
          <cell r="Y740">
            <v>161</v>
          </cell>
          <cell r="Z740">
            <v>161</v>
          </cell>
          <cell r="AA740">
            <v>1963</v>
          </cell>
          <cell r="AB740">
            <v>2124</v>
          </cell>
          <cell r="AE740">
            <v>2124</v>
          </cell>
        </row>
        <row r="741">
          <cell r="B741">
            <v>1861802</v>
          </cell>
          <cell r="C741" t="str">
            <v>S</v>
          </cell>
          <cell r="D741">
            <v>8618</v>
          </cell>
          <cell r="E741" t="e">
            <v>#N/A</v>
          </cell>
          <cell r="F741" t="str">
            <v>WILSON POLICE MAG</v>
          </cell>
          <cell r="G741" t="str">
            <v>WILSON HS</v>
          </cell>
          <cell r="P741">
            <v>0</v>
          </cell>
          <cell r="S741">
            <v>33</v>
          </cell>
          <cell r="T741">
            <v>35</v>
          </cell>
          <cell r="U741">
            <v>31</v>
          </cell>
          <cell r="V741">
            <v>35</v>
          </cell>
          <cell r="Z741">
            <v>0</v>
          </cell>
          <cell r="AA741">
            <v>134</v>
          </cell>
          <cell r="AB741">
            <v>134</v>
          </cell>
          <cell r="AE741">
            <v>134</v>
          </cell>
        </row>
        <row r="742">
          <cell r="B742">
            <v>1861803</v>
          </cell>
          <cell r="C742" t="str">
            <v>S</v>
          </cell>
          <cell r="D742">
            <v>8618</v>
          </cell>
          <cell r="E742" t="e">
            <v>#N/A</v>
          </cell>
          <cell r="F742" t="str">
            <v>WILSON ADM/LAW MAG</v>
          </cell>
          <cell r="G742" t="str">
            <v>WILSON HS</v>
          </cell>
          <cell r="P742">
            <v>0</v>
          </cell>
          <cell r="S742">
            <v>51</v>
          </cell>
          <cell r="T742">
            <v>59</v>
          </cell>
          <cell r="U742">
            <v>63</v>
          </cell>
          <cell r="V742">
            <v>58</v>
          </cell>
          <cell r="Z742">
            <v>0</v>
          </cell>
          <cell r="AA742">
            <v>231</v>
          </cell>
          <cell r="AB742">
            <v>231</v>
          </cell>
          <cell r="AE742">
            <v>231</v>
          </cell>
        </row>
        <row r="743">
          <cell r="B743">
            <v>1862001</v>
          </cell>
          <cell r="C743" t="str">
            <v>C</v>
          </cell>
          <cell r="D743">
            <v>8620</v>
          </cell>
          <cell r="E743" t="e">
            <v>#N/A</v>
          </cell>
          <cell r="F743" t="str">
            <v>LEONIS, MIGUEL HS</v>
          </cell>
          <cell r="G743" t="str">
            <v>LEONIS, MIGUEL HS</v>
          </cell>
          <cell r="P743">
            <v>0</v>
          </cell>
          <cell r="Y743">
            <v>29</v>
          </cell>
          <cell r="Z743">
            <v>29</v>
          </cell>
          <cell r="AA743">
            <v>75</v>
          </cell>
          <cell r="AB743">
            <v>104</v>
          </cell>
          <cell r="AE743">
            <v>104</v>
          </cell>
        </row>
        <row r="744">
          <cell r="B744">
            <v>1862101</v>
          </cell>
          <cell r="C744" t="str">
            <v>S</v>
          </cell>
          <cell r="D744">
            <v>8621</v>
          </cell>
          <cell r="E744" t="e">
            <v>#N/A</v>
          </cell>
          <cell r="F744" t="str">
            <v>FAIRFAX HS</v>
          </cell>
          <cell r="G744" t="str">
            <v>FAIRFAX HS</v>
          </cell>
          <cell r="P744">
            <v>0</v>
          </cell>
          <cell r="S744">
            <v>610</v>
          </cell>
          <cell r="T744">
            <v>558</v>
          </cell>
          <cell r="U744">
            <v>389</v>
          </cell>
          <cell r="V744">
            <v>466</v>
          </cell>
          <cell r="Y744">
            <v>127</v>
          </cell>
          <cell r="Z744">
            <v>127</v>
          </cell>
          <cell r="AA744">
            <v>2023</v>
          </cell>
          <cell r="AB744">
            <v>2150</v>
          </cell>
          <cell r="AE744">
            <v>2150</v>
          </cell>
        </row>
        <row r="745">
          <cell r="B745">
            <v>1862102</v>
          </cell>
          <cell r="C745" t="str">
            <v>S</v>
          </cell>
          <cell r="D745">
            <v>8621</v>
          </cell>
          <cell r="E745" t="e">
            <v>#N/A</v>
          </cell>
          <cell r="F745" t="str">
            <v>FAIRFAX HS MAG CTR</v>
          </cell>
          <cell r="G745" t="str">
            <v>FAIRFAX HS</v>
          </cell>
          <cell r="P745">
            <v>0</v>
          </cell>
          <cell r="S745">
            <v>120</v>
          </cell>
          <cell r="T745">
            <v>85</v>
          </cell>
          <cell r="U745">
            <v>98</v>
          </cell>
          <cell r="V745">
            <v>75</v>
          </cell>
          <cell r="Z745">
            <v>0</v>
          </cell>
          <cell r="AA745">
            <v>378</v>
          </cell>
          <cell r="AB745">
            <v>378</v>
          </cell>
          <cell r="AE745">
            <v>378</v>
          </cell>
        </row>
        <row r="746">
          <cell r="B746">
            <v>1862301</v>
          </cell>
          <cell r="C746" t="str">
            <v>C</v>
          </cell>
          <cell r="D746">
            <v>8623</v>
          </cell>
          <cell r="E746" t="e">
            <v>#N/A</v>
          </cell>
          <cell r="F746" t="str">
            <v>WHITMAN HS</v>
          </cell>
          <cell r="G746" t="str">
            <v>WHITMAN HS</v>
          </cell>
          <cell r="P746">
            <v>0</v>
          </cell>
          <cell r="Z746">
            <v>0</v>
          </cell>
          <cell r="AA746">
            <v>78</v>
          </cell>
          <cell r="AB746">
            <v>78</v>
          </cell>
          <cell r="AE746">
            <v>78</v>
          </cell>
        </row>
        <row r="747">
          <cell r="B747">
            <v>1863601</v>
          </cell>
          <cell r="C747" t="str">
            <v>S</v>
          </cell>
          <cell r="D747">
            <v>8636</v>
          </cell>
          <cell r="E747" t="e">
            <v>#N/A</v>
          </cell>
          <cell r="F747" t="str">
            <v>POLYTECHNIC HS</v>
          </cell>
          <cell r="G747" t="str">
            <v>POLYTECHNIC HS</v>
          </cell>
          <cell r="P747">
            <v>0</v>
          </cell>
          <cell r="S747">
            <v>670</v>
          </cell>
          <cell r="T747">
            <v>709</v>
          </cell>
          <cell r="U747">
            <v>584</v>
          </cell>
          <cell r="V747">
            <v>726</v>
          </cell>
          <cell r="Y747">
            <v>172</v>
          </cell>
          <cell r="Z747">
            <v>172</v>
          </cell>
          <cell r="AA747">
            <v>2689</v>
          </cell>
          <cell r="AB747">
            <v>2861</v>
          </cell>
          <cell r="AE747">
            <v>2861</v>
          </cell>
        </row>
        <row r="748">
          <cell r="B748">
            <v>1863602</v>
          </cell>
          <cell r="C748" t="str">
            <v>S</v>
          </cell>
          <cell r="D748">
            <v>8636</v>
          </cell>
          <cell r="E748" t="e">
            <v>#N/A</v>
          </cell>
          <cell r="F748" t="str">
            <v>POLY MATH/SCI MAG</v>
          </cell>
          <cell r="G748" t="str">
            <v>POLYTECHNIC HS</v>
          </cell>
          <cell r="P748">
            <v>0</v>
          </cell>
          <cell r="S748">
            <v>100</v>
          </cell>
          <cell r="T748">
            <v>93</v>
          </cell>
          <cell r="U748">
            <v>104</v>
          </cell>
          <cell r="V748">
            <v>93</v>
          </cell>
          <cell r="Z748">
            <v>0</v>
          </cell>
          <cell r="AA748">
            <v>390</v>
          </cell>
          <cell r="AB748">
            <v>390</v>
          </cell>
          <cell r="AE748">
            <v>390</v>
          </cell>
        </row>
        <row r="749">
          <cell r="B749">
            <v>1863801</v>
          </cell>
          <cell r="C749" t="str">
            <v>C</v>
          </cell>
          <cell r="D749">
            <v>8638</v>
          </cell>
          <cell r="E749" t="e">
            <v>#N/A</v>
          </cell>
          <cell r="F749" t="str">
            <v>LEWIS, ROBERT HS</v>
          </cell>
          <cell r="G749" t="str">
            <v>LEWIS, ROBERT HS</v>
          </cell>
          <cell r="P749">
            <v>0</v>
          </cell>
          <cell r="Z749">
            <v>0</v>
          </cell>
          <cell r="AA749">
            <v>116</v>
          </cell>
          <cell r="AB749">
            <v>116</v>
          </cell>
          <cell r="AE749">
            <v>116</v>
          </cell>
        </row>
        <row r="750">
          <cell r="B750">
            <v>1864301</v>
          </cell>
          <cell r="C750" t="str">
            <v>S</v>
          </cell>
          <cell r="D750">
            <v>8643</v>
          </cell>
          <cell r="E750" t="e">
            <v>#N/A</v>
          </cell>
          <cell r="F750" t="str">
            <v>FRANKLIN HS</v>
          </cell>
          <cell r="G750" t="str">
            <v>FRANKLIN HS</v>
          </cell>
          <cell r="P750">
            <v>0</v>
          </cell>
          <cell r="S750">
            <v>762</v>
          </cell>
          <cell r="T750">
            <v>510</v>
          </cell>
          <cell r="U750">
            <v>457</v>
          </cell>
          <cell r="V750">
            <v>352</v>
          </cell>
          <cell r="Y750">
            <v>135</v>
          </cell>
          <cell r="Z750">
            <v>135</v>
          </cell>
          <cell r="AA750">
            <v>2081</v>
          </cell>
          <cell r="AB750">
            <v>2216</v>
          </cell>
          <cell r="AE750">
            <v>2216</v>
          </cell>
        </row>
        <row r="751">
          <cell r="B751">
            <v>1864302</v>
          </cell>
          <cell r="C751" t="str">
            <v>S</v>
          </cell>
          <cell r="D751">
            <v>8643</v>
          </cell>
          <cell r="E751" t="e">
            <v>#N/A</v>
          </cell>
          <cell r="F751" t="str">
            <v>FRANKLIN HS MAG CTR</v>
          </cell>
          <cell r="G751" t="str">
            <v>FRANKLIN HS</v>
          </cell>
          <cell r="P751">
            <v>0</v>
          </cell>
          <cell r="S751">
            <v>96</v>
          </cell>
          <cell r="T751">
            <v>83</v>
          </cell>
          <cell r="U751">
            <v>80</v>
          </cell>
          <cell r="V751">
            <v>81</v>
          </cell>
          <cell r="Z751">
            <v>0</v>
          </cell>
          <cell r="AA751">
            <v>340</v>
          </cell>
          <cell r="AB751">
            <v>340</v>
          </cell>
          <cell r="AE751">
            <v>340</v>
          </cell>
        </row>
        <row r="752">
          <cell r="B752">
            <v>1864501</v>
          </cell>
          <cell r="C752" t="str">
            <v>C</v>
          </cell>
          <cell r="D752">
            <v>8645</v>
          </cell>
          <cell r="E752" t="e">
            <v>#N/A</v>
          </cell>
          <cell r="F752" t="str">
            <v>HIGHLAND PARK HS</v>
          </cell>
          <cell r="G752" t="str">
            <v>HIGHLAND PARK HS</v>
          </cell>
          <cell r="P752">
            <v>0</v>
          </cell>
          <cell r="Z752">
            <v>0</v>
          </cell>
          <cell r="AA752">
            <v>76</v>
          </cell>
          <cell r="AB752">
            <v>76</v>
          </cell>
          <cell r="AE752">
            <v>76</v>
          </cell>
        </row>
        <row r="753">
          <cell r="B753">
            <v>1865001</v>
          </cell>
          <cell r="C753" t="str">
            <v>S</v>
          </cell>
          <cell r="D753">
            <v>8650</v>
          </cell>
          <cell r="E753" t="e">
            <v>#N/A</v>
          </cell>
          <cell r="F753" t="str">
            <v>FREMONT HS</v>
          </cell>
          <cell r="G753" t="str">
            <v>FREMONT HS</v>
          </cell>
          <cell r="P753">
            <v>0</v>
          </cell>
          <cell r="S753">
            <v>1892</v>
          </cell>
          <cell r="T753">
            <v>1067</v>
          </cell>
          <cell r="U753">
            <v>717</v>
          </cell>
          <cell r="V753">
            <v>411</v>
          </cell>
          <cell r="Y753">
            <v>332</v>
          </cell>
          <cell r="Z753">
            <v>332</v>
          </cell>
          <cell r="AA753">
            <v>4087</v>
          </cell>
          <cell r="AB753">
            <v>4419</v>
          </cell>
          <cell r="AE753">
            <v>4419</v>
          </cell>
        </row>
        <row r="754">
          <cell r="B754">
            <v>1865002</v>
          </cell>
          <cell r="C754" t="str">
            <v>S</v>
          </cell>
          <cell r="D754">
            <v>8650</v>
          </cell>
          <cell r="E754" t="e">
            <v>#N/A</v>
          </cell>
          <cell r="F754" t="str">
            <v>FREMONT M/S CTR</v>
          </cell>
          <cell r="G754" t="str">
            <v>FREMONT HS</v>
          </cell>
          <cell r="P754">
            <v>0</v>
          </cell>
          <cell r="S754">
            <v>95</v>
          </cell>
          <cell r="T754">
            <v>81</v>
          </cell>
          <cell r="U754">
            <v>47</v>
          </cell>
          <cell r="V754">
            <v>64</v>
          </cell>
          <cell r="Z754">
            <v>0</v>
          </cell>
          <cell r="AA754">
            <v>287</v>
          </cell>
          <cell r="AB754">
            <v>287</v>
          </cell>
          <cell r="AE754">
            <v>287</v>
          </cell>
        </row>
        <row r="755">
          <cell r="B755">
            <v>1865201</v>
          </cell>
          <cell r="C755" t="str">
            <v>C</v>
          </cell>
          <cell r="D755">
            <v>8652</v>
          </cell>
          <cell r="E755" t="e">
            <v>#N/A</v>
          </cell>
          <cell r="F755" t="str">
            <v>HOPE,JOHN HS</v>
          </cell>
          <cell r="G755" t="str">
            <v>HOPE,JOHN HS</v>
          </cell>
          <cell r="P755">
            <v>0</v>
          </cell>
          <cell r="Z755">
            <v>0</v>
          </cell>
          <cell r="AA755">
            <v>89</v>
          </cell>
          <cell r="AB755">
            <v>89</v>
          </cell>
          <cell r="AE755">
            <v>89</v>
          </cell>
        </row>
        <row r="756">
          <cell r="B756">
            <v>1866401</v>
          </cell>
          <cell r="C756" t="str">
            <v>S</v>
          </cell>
          <cell r="D756">
            <v>8664</v>
          </cell>
          <cell r="E756" t="e">
            <v>#N/A</v>
          </cell>
          <cell r="F756" t="str">
            <v>GARDENA HS</v>
          </cell>
          <cell r="G756" t="str">
            <v>GARDENA HS</v>
          </cell>
          <cell r="P756">
            <v>0</v>
          </cell>
          <cell r="S756">
            <v>964</v>
          </cell>
          <cell r="T756">
            <v>702</v>
          </cell>
          <cell r="U756">
            <v>547</v>
          </cell>
          <cell r="V756">
            <v>327</v>
          </cell>
          <cell r="Y756">
            <v>127</v>
          </cell>
          <cell r="Z756">
            <v>127</v>
          </cell>
          <cell r="AA756">
            <v>2540</v>
          </cell>
          <cell r="AB756">
            <v>2667</v>
          </cell>
          <cell r="AE756">
            <v>2667</v>
          </cell>
        </row>
        <row r="757">
          <cell r="B757">
            <v>1866402</v>
          </cell>
          <cell r="C757" t="str">
            <v>S</v>
          </cell>
          <cell r="D757">
            <v>8664</v>
          </cell>
          <cell r="E757" t="e">
            <v>#N/A</v>
          </cell>
          <cell r="F757" t="str">
            <v>GARDENA FRGN LANG MAG</v>
          </cell>
          <cell r="G757" t="str">
            <v>GARDENA HS</v>
          </cell>
          <cell r="P757">
            <v>0</v>
          </cell>
          <cell r="S757">
            <v>58</v>
          </cell>
          <cell r="T757">
            <v>60</v>
          </cell>
          <cell r="U757">
            <v>51</v>
          </cell>
          <cell r="V757">
            <v>43</v>
          </cell>
          <cell r="Z757">
            <v>0</v>
          </cell>
          <cell r="AA757">
            <v>212</v>
          </cell>
          <cell r="AB757">
            <v>212</v>
          </cell>
          <cell r="AE757">
            <v>212</v>
          </cell>
        </row>
        <row r="758">
          <cell r="B758">
            <v>1866601</v>
          </cell>
          <cell r="C758" t="str">
            <v>C</v>
          </cell>
          <cell r="D758">
            <v>8666</v>
          </cell>
          <cell r="E758" t="e">
            <v>#N/A</v>
          </cell>
          <cell r="F758" t="str">
            <v>MONETA CONT HS</v>
          </cell>
          <cell r="G758" t="str">
            <v>MONETA CONT HS</v>
          </cell>
          <cell r="P758">
            <v>0</v>
          </cell>
          <cell r="Z758">
            <v>0</v>
          </cell>
          <cell r="AA758">
            <v>86</v>
          </cell>
          <cell r="AB758">
            <v>86</v>
          </cell>
          <cell r="AE758">
            <v>86</v>
          </cell>
        </row>
        <row r="759">
          <cell r="B759">
            <v>1867001</v>
          </cell>
          <cell r="C759" t="str">
            <v>T</v>
          </cell>
          <cell r="D759">
            <v>8670</v>
          </cell>
          <cell r="E759" t="e">
            <v>#N/A</v>
          </cell>
          <cell r="F759" t="str">
            <v>JOHNSON CDS (OLD)</v>
          </cell>
          <cell r="G759" t="str">
            <v>JOHNSON CDS (OLD)</v>
          </cell>
          <cell r="P759">
            <v>0</v>
          </cell>
          <cell r="R759">
            <v>2</v>
          </cell>
          <cell r="S759">
            <v>22</v>
          </cell>
          <cell r="T759">
            <v>43</v>
          </cell>
          <cell r="U759">
            <v>29</v>
          </cell>
          <cell r="V759">
            <v>60</v>
          </cell>
          <cell r="Z759">
            <v>0</v>
          </cell>
          <cell r="AA759">
            <v>156</v>
          </cell>
          <cell r="AB759">
            <v>156</v>
          </cell>
          <cell r="AE759">
            <v>156</v>
          </cell>
        </row>
        <row r="760">
          <cell r="B760">
            <v>1867701</v>
          </cell>
          <cell r="C760" t="str">
            <v>C</v>
          </cell>
          <cell r="D760">
            <v>8677</v>
          </cell>
          <cell r="E760" t="e">
            <v>#N/A</v>
          </cell>
          <cell r="F760" t="str">
            <v>MONTEREY HS</v>
          </cell>
          <cell r="G760" t="str">
            <v>MONTEREY HS</v>
          </cell>
          <cell r="P760">
            <v>0</v>
          </cell>
          <cell r="Z760">
            <v>0</v>
          </cell>
          <cell r="AA760">
            <v>63</v>
          </cell>
          <cell r="AB760">
            <v>63</v>
          </cell>
          <cell r="AE760">
            <v>63</v>
          </cell>
        </row>
        <row r="761">
          <cell r="B761">
            <v>1867901</v>
          </cell>
          <cell r="C761" t="str">
            <v>S</v>
          </cell>
          <cell r="D761">
            <v>8679</v>
          </cell>
          <cell r="E761" t="e">
            <v>#N/A</v>
          </cell>
          <cell r="F761" t="str">
            <v>GARFIELD HS</v>
          </cell>
          <cell r="G761" t="str">
            <v>GARFIELD HS</v>
          </cell>
          <cell r="P761">
            <v>0</v>
          </cell>
          <cell r="S761">
            <v>1499</v>
          </cell>
          <cell r="T761">
            <v>1141</v>
          </cell>
          <cell r="U761">
            <v>761</v>
          </cell>
          <cell r="V761">
            <v>635</v>
          </cell>
          <cell r="Y761">
            <v>217</v>
          </cell>
          <cell r="Z761">
            <v>217</v>
          </cell>
          <cell r="AA761">
            <v>4036</v>
          </cell>
          <cell r="AB761">
            <v>4253</v>
          </cell>
          <cell r="AE761">
            <v>4253</v>
          </cell>
        </row>
        <row r="762">
          <cell r="B762">
            <v>1867902</v>
          </cell>
          <cell r="C762" t="str">
            <v>S</v>
          </cell>
          <cell r="D762">
            <v>8679</v>
          </cell>
          <cell r="E762" t="e">
            <v>#N/A</v>
          </cell>
          <cell r="F762" t="str">
            <v>GARFIELD HS CS/MATH</v>
          </cell>
          <cell r="G762" t="str">
            <v>GARFIELD HS</v>
          </cell>
          <cell r="P762">
            <v>0</v>
          </cell>
          <cell r="S762">
            <v>74</v>
          </cell>
          <cell r="T762">
            <v>51</v>
          </cell>
          <cell r="U762">
            <v>37</v>
          </cell>
          <cell r="V762">
            <v>46</v>
          </cell>
          <cell r="Z762">
            <v>0</v>
          </cell>
          <cell r="AA762">
            <v>208</v>
          </cell>
          <cell r="AB762">
            <v>208</v>
          </cell>
          <cell r="AE762">
            <v>208</v>
          </cell>
        </row>
        <row r="763">
          <cell r="B763">
            <v>1868301</v>
          </cell>
          <cell r="C763" t="str">
            <v>S</v>
          </cell>
          <cell r="D763">
            <v>8683</v>
          </cell>
          <cell r="E763" t="e">
            <v>#N/A</v>
          </cell>
          <cell r="F763" t="str">
            <v>GRANT HS</v>
          </cell>
          <cell r="G763" t="str">
            <v>GRANT HS</v>
          </cell>
          <cell r="P763">
            <v>0</v>
          </cell>
          <cell r="S763">
            <v>765</v>
          </cell>
          <cell r="T763">
            <v>533</v>
          </cell>
          <cell r="U763">
            <v>494</v>
          </cell>
          <cell r="V763">
            <v>321</v>
          </cell>
          <cell r="Y763">
            <v>133</v>
          </cell>
          <cell r="Z763">
            <v>133</v>
          </cell>
          <cell r="AA763">
            <v>2113</v>
          </cell>
          <cell r="AB763">
            <v>2246</v>
          </cell>
          <cell r="AE763">
            <v>2246</v>
          </cell>
        </row>
        <row r="764">
          <cell r="B764">
            <v>1868302</v>
          </cell>
          <cell r="C764" t="str">
            <v>S</v>
          </cell>
          <cell r="D764">
            <v>8683</v>
          </cell>
          <cell r="E764" t="e">
            <v>#N/A</v>
          </cell>
          <cell r="F764" t="str">
            <v>GRANT COMMUNICATION TECH</v>
          </cell>
          <cell r="G764" t="str">
            <v>GRANT HS</v>
          </cell>
          <cell r="P764">
            <v>0</v>
          </cell>
          <cell r="S764">
            <v>125</v>
          </cell>
          <cell r="T764">
            <v>93</v>
          </cell>
          <cell r="U764">
            <v>93</v>
          </cell>
          <cell r="V764">
            <v>73</v>
          </cell>
          <cell r="Y764">
            <v>7</v>
          </cell>
          <cell r="Z764">
            <v>7</v>
          </cell>
          <cell r="AA764">
            <v>384</v>
          </cell>
          <cell r="AB764">
            <v>391</v>
          </cell>
          <cell r="AE764">
            <v>391</v>
          </cell>
        </row>
        <row r="765">
          <cell r="B765">
            <v>1868501</v>
          </cell>
          <cell r="C765" t="str">
            <v>C</v>
          </cell>
          <cell r="D765">
            <v>8685</v>
          </cell>
          <cell r="E765" t="e">
            <v>#N/A</v>
          </cell>
          <cell r="F765" t="str">
            <v>LONDON, JACK HS</v>
          </cell>
          <cell r="G765" t="str">
            <v>LONDON, JACK HS</v>
          </cell>
          <cell r="P765">
            <v>0</v>
          </cell>
          <cell r="Z765">
            <v>0</v>
          </cell>
          <cell r="AA765">
            <v>77</v>
          </cell>
          <cell r="AB765">
            <v>77</v>
          </cell>
          <cell r="AE765">
            <v>77</v>
          </cell>
        </row>
        <row r="766">
          <cell r="B766">
            <v>1868601</v>
          </cell>
          <cell r="C766" t="str">
            <v>S</v>
          </cell>
          <cell r="D766">
            <v>8686</v>
          </cell>
          <cell r="E766" t="e">
            <v>#N/A</v>
          </cell>
          <cell r="F766" t="str">
            <v>HAMILTON HS</v>
          </cell>
          <cell r="G766" t="str">
            <v>HAMILTON HS</v>
          </cell>
          <cell r="P766">
            <v>0</v>
          </cell>
          <cell r="S766">
            <v>525</v>
          </cell>
          <cell r="T766">
            <v>443</v>
          </cell>
          <cell r="U766">
            <v>390</v>
          </cell>
          <cell r="V766">
            <v>322</v>
          </cell>
          <cell r="Y766">
            <v>143</v>
          </cell>
          <cell r="Z766">
            <v>143</v>
          </cell>
          <cell r="AA766">
            <v>1680</v>
          </cell>
          <cell r="AB766">
            <v>1823</v>
          </cell>
          <cell r="AE766">
            <v>1823</v>
          </cell>
        </row>
        <row r="767">
          <cell r="B767">
            <v>1868602</v>
          </cell>
          <cell r="C767" t="str">
            <v>S</v>
          </cell>
          <cell r="D767">
            <v>8686</v>
          </cell>
          <cell r="E767" t="e">
            <v>#N/A</v>
          </cell>
          <cell r="F767" t="str">
            <v>HAMILTON MUSIC ACAD MAG</v>
          </cell>
          <cell r="G767" t="str">
            <v>HAMILTON HS</v>
          </cell>
          <cell r="P767">
            <v>0</v>
          </cell>
          <cell r="S767">
            <v>260</v>
          </cell>
          <cell r="T767">
            <v>248</v>
          </cell>
          <cell r="U767">
            <v>204</v>
          </cell>
          <cell r="V767">
            <v>195</v>
          </cell>
          <cell r="Y767">
            <v>7</v>
          </cell>
          <cell r="Z767">
            <v>7</v>
          </cell>
          <cell r="AA767">
            <v>907</v>
          </cell>
          <cell r="AB767">
            <v>914</v>
          </cell>
          <cell r="AE767">
            <v>914</v>
          </cell>
        </row>
        <row r="768">
          <cell r="B768">
            <v>1868603</v>
          </cell>
          <cell r="C768" t="str">
            <v>S</v>
          </cell>
          <cell r="D768">
            <v>8686</v>
          </cell>
          <cell r="E768" t="e">
            <v>#N/A</v>
          </cell>
          <cell r="F768" t="str">
            <v>HAMILTON HS MAG CTR</v>
          </cell>
          <cell r="G768" t="str">
            <v>HAMILTON HS</v>
          </cell>
          <cell r="P768">
            <v>0</v>
          </cell>
          <cell r="S768">
            <v>108</v>
          </cell>
          <cell r="T768">
            <v>87</v>
          </cell>
          <cell r="U768">
            <v>92</v>
          </cell>
          <cell r="V768">
            <v>84</v>
          </cell>
          <cell r="Z768">
            <v>0</v>
          </cell>
          <cell r="AA768">
            <v>371</v>
          </cell>
          <cell r="AB768">
            <v>371</v>
          </cell>
          <cell r="AE768">
            <v>371</v>
          </cell>
        </row>
        <row r="769">
          <cell r="B769">
            <v>1868801</v>
          </cell>
          <cell r="C769" t="str">
            <v>C</v>
          </cell>
          <cell r="D769">
            <v>8688</v>
          </cell>
          <cell r="E769" t="e">
            <v>#N/A</v>
          </cell>
          <cell r="F769" t="str">
            <v>CHEVIOT HILLS CONT HS</v>
          </cell>
          <cell r="G769" t="str">
            <v>CHEVIOT HILLS CONT HS</v>
          </cell>
          <cell r="P769">
            <v>0</v>
          </cell>
          <cell r="Y769">
            <v>1</v>
          </cell>
          <cell r="Z769">
            <v>1</v>
          </cell>
          <cell r="AA769">
            <v>61</v>
          </cell>
          <cell r="AB769">
            <v>62</v>
          </cell>
          <cell r="AE769">
            <v>62</v>
          </cell>
        </row>
        <row r="770">
          <cell r="B770">
            <v>1869001</v>
          </cell>
          <cell r="C770" t="str">
            <v>S</v>
          </cell>
          <cell r="D770">
            <v>8690</v>
          </cell>
          <cell r="E770" t="e">
            <v>#N/A</v>
          </cell>
          <cell r="F770" t="str">
            <v>ACADEMIC PERF EXC. ACAD</v>
          </cell>
          <cell r="G770" t="str">
            <v>ACADEMIC PERF EXC. ACAD</v>
          </cell>
          <cell r="P770">
            <v>0</v>
          </cell>
          <cell r="S770">
            <v>125</v>
          </cell>
          <cell r="T770">
            <v>144</v>
          </cell>
          <cell r="U770">
            <v>31</v>
          </cell>
          <cell r="Y770">
            <v>5</v>
          </cell>
          <cell r="Z770">
            <v>5</v>
          </cell>
          <cell r="AA770">
            <v>300</v>
          </cell>
          <cell r="AB770">
            <v>305</v>
          </cell>
          <cell r="AE770">
            <v>305</v>
          </cell>
        </row>
        <row r="771">
          <cell r="B771">
            <v>1869301</v>
          </cell>
          <cell r="C771" t="str">
            <v>S</v>
          </cell>
          <cell r="D771">
            <v>8693</v>
          </cell>
          <cell r="E771" t="e">
            <v>#N/A</v>
          </cell>
          <cell r="F771" t="str">
            <v>HOLLYWOOD HS YRS</v>
          </cell>
          <cell r="G771" t="str">
            <v>HOLLYWOOD HS YRS</v>
          </cell>
          <cell r="P771">
            <v>0</v>
          </cell>
          <cell r="S771">
            <v>422</v>
          </cell>
          <cell r="T771">
            <v>279</v>
          </cell>
          <cell r="U771">
            <v>336</v>
          </cell>
          <cell r="V771">
            <v>253</v>
          </cell>
          <cell r="Y771">
            <v>95</v>
          </cell>
          <cell r="Z771">
            <v>95</v>
          </cell>
          <cell r="AA771">
            <v>1290</v>
          </cell>
          <cell r="AB771">
            <v>1385</v>
          </cell>
          <cell r="AE771">
            <v>1385</v>
          </cell>
        </row>
        <row r="772">
          <cell r="B772">
            <v>1869302</v>
          </cell>
          <cell r="C772" t="str">
            <v>S</v>
          </cell>
          <cell r="D772">
            <v>8693</v>
          </cell>
          <cell r="E772" t="e">
            <v>#N/A</v>
          </cell>
          <cell r="F772" t="str">
            <v>HOLLYWOOD HS MAG CTR YRS</v>
          </cell>
          <cell r="G772" t="str">
            <v>HOLLYWOOD HS YRS</v>
          </cell>
          <cell r="P772">
            <v>0</v>
          </cell>
          <cell r="S772">
            <v>94</v>
          </cell>
          <cell r="T772">
            <v>75</v>
          </cell>
          <cell r="U772">
            <v>81</v>
          </cell>
          <cell r="V772">
            <v>78</v>
          </cell>
          <cell r="Y772">
            <v>3</v>
          </cell>
          <cell r="Z772">
            <v>3</v>
          </cell>
          <cell r="AA772">
            <v>328</v>
          </cell>
          <cell r="AB772">
            <v>331</v>
          </cell>
          <cell r="AE772">
            <v>331</v>
          </cell>
        </row>
        <row r="773">
          <cell r="B773">
            <v>1869601</v>
          </cell>
          <cell r="C773" t="str">
            <v>S</v>
          </cell>
          <cell r="D773">
            <v>8696</v>
          </cell>
          <cell r="E773" t="e">
            <v>#N/A</v>
          </cell>
          <cell r="F773" t="str">
            <v>BERNSTEIN HS</v>
          </cell>
          <cell r="G773" t="str">
            <v>BERNSTEIN HS</v>
          </cell>
          <cell r="P773">
            <v>0</v>
          </cell>
          <cell r="S773">
            <v>357</v>
          </cell>
          <cell r="T773">
            <v>467</v>
          </cell>
          <cell r="U773">
            <v>331</v>
          </cell>
          <cell r="V773">
            <v>232</v>
          </cell>
          <cell r="Y773">
            <v>100</v>
          </cell>
          <cell r="Z773">
            <v>100</v>
          </cell>
          <cell r="AA773">
            <v>1387</v>
          </cell>
          <cell r="AB773">
            <v>1487</v>
          </cell>
          <cell r="AE773">
            <v>1487</v>
          </cell>
        </row>
        <row r="774">
          <cell r="B774">
            <v>1870001</v>
          </cell>
          <cell r="C774" t="str">
            <v>S</v>
          </cell>
          <cell r="D774">
            <v>8700</v>
          </cell>
          <cell r="E774" t="e">
            <v>#N/A</v>
          </cell>
          <cell r="F774" t="str">
            <v>HUNTINGTON PARK HS</v>
          </cell>
          <cell r="G774" t="str">
            <v>HUNTINGTON PARK HS</v>
          </cell>
          <cell r="P774">
            <v>0</v>
          </cell>
          <cell r="S774">
            <v>1740</v>
          </cell>
          <cell r="T774">
            <v>1095</v>
          </cell>
          <cell r="U774">
            <v>697</v>
          </cell>
          <cell r="V774">
            <v>546</v>
          </cell>
          <cell r="Y774">
            <v>235</v>
          </cell>
          <cell r="Z774">
            <v>235</v>
          </cell>
          <cell r="AA774">
            <v>4078</v>
          </cell>
          <cell r="AB774">
            <v>4313</v>
          </cell>
          <cell r="AE774">
            <v>4313</v>
          </cell>
        </row>
        <row r="775">
          <cell r="B775">
            <v>1870101</v>
          </cell>
          <cell r="C775" t="str">
            <v>SPAN</v>
          </cell>
          <cell r="D775">
            <v>8701</v>
          </cell>
          <cell r="E775" t="e">
            <v>#N/A</v>
          </cell>
          <cell r="F775" t="str">
            <v>INTERNATIONAL ST LC</v>
          </cell>
          <cell r="G775" t="str">
            <v>INTERNATIONAL ST LC</v>
          </cell>
          <cell r="O775">
            <v>129</v>
          </cell>
          <cell r="P775">
            <v>129</v>
          </cell>
          <cell r="Q775">
            <v>97</v>
          </cell>
          <cell r="R775">
            <v>123</v>
          </cell>
          <cell r="S775">
            <v>155</v>
          </cell>
          <cell r="T775">
            <v>116</v>
          </cell>
          <cell r="U775">
            <v>91</v>
          </cell>
          <cell r="V775">
            <v>60</v>
          </cell>
          <cell r="X775">
            <v>7</v>
          </cell>
          <cell r="Y775">
            <v>14</v>
          </cell>
          <cell r="Z775">
            <v>21</v>
          </cell>
          <cell r="AA775">
            <v>771</v>
          </cell>
          <cell r="AB775">
            <v>792</v>
          </cell>
          <cell r="AE775">
            <v>792</v>
          </cell>
        </row>
        <row r="776">
          <cell r="B776">
            <v>1870201</v>
          </cell>
          <cell r="C776" t="str">
            <v>C</v>
          </cell>
          <cell r="D776">
            <v>8702</v>
          </cell>
          <cell r="E776" t="e">
            <v>#N/A</v>
          </cell>
          <cell r="F776" t="str">
            <v>SAN ANTONIO HS</v>
          </cell>
          <cell r="G776" t="str">
            <v>SAN ANTONIO HS</v>
          </cell>
          <cell r="P776">
            <v>0</v>
          </cell>
          <cell r="Y776">
            <v>2</v>
          </cell>
          <cell r="Z776">
            <v>2</v>
          </cell>
          <cell r="AA776">
            <v>109</v>
          </cell>
          <cell r="AB776">
            <v>111</v>
          </cell>
          <cell r="AE776">
            <v>111</v>
          </cell>
        </row>
        <row r="777">
          <cell r="B777">
            <v>1871401</v>
          </cell>
          <cell r="C777" t="str">
            <v>S</v>
          </cell>
          <cell r="D777">
            <v>8714</v>
          </cell>
          <cell r="E777" t="e">
            <v>#N/A</v>
          </cell>
          <cell r="F777" t="str">
            <v>JEFFERSON HS</v>
          </cell>
          <cell r="G777" t="str">
            <v>JEFFERSON HS</v>
          </cell>
          <cell r="P777">
            <v>0</v>
          </cell>
          <cell r="S777">
            <v>662</v>
          </cell>
          <cell r="T777">
            <v>526</v>
          </cell>
          <cell r="U777">
            <v>405</v>
          </cell>
          <cell r="V777">
            <v>323</v>
          </cell>
          <cell r="Y777">
            <v>121</v>
          </cell>
          <cell r="Z777">
            <v>121</v>
          </cell>
          <cell r="AA777">
            <v>1916</v>
          </cell>
          <cell r="AB777">
            <v>2037</v>
          </cell>
          <cell r="AE777">
            <v>2037</v>
          </cell>
        </row>
        <row r="778">
          <cell r="B778">
            <v>1871601</v>
          </cell>
          <cell r="C778" t="str">
            <v>S</v>
          </cell>
          <cell r="D778">
            <v>8716</v>
          </cell>
          <cell r="E778" t="e">
            <v>#N/A</v>
          </cell>
          <cell r="F778" t="str">
            <v>SANTEE EDUC COMPLEX</v>
          </cell>
          <cell r="G778" t="str">
            <v>SANTEE EDUC COMPLEX</v>
          </cell>
          <cell r="P778">
            <v>0</v>
          </cell>
          <cell r="S778">
            <v>752</v>
          </cell>
          <cell r="T778">
            <v>804</v>
          </cell>
          <cell r="U778">
            <v>701</v>
          </cell>
          <cell r="V778">
            <v>572</v>
          </cell>
          <cell r="Y778">
            <v>135</v>
          </cell>
          <cell r="Z778">
            <v>135</v>
          </cell>
          <cell r="AA778">
            <v>2829</v>
          </cell>
          <cell r="AB778">
            <v>2964</v>
          </cell>
          <cell r="AE778">
            <v>2964</v>
          </cell>
        </row>
        <row r="779">
          <cell r="B779">
            <v>1872101</v>
          </cell>
          <cell r="C779" t="str">
            <v>S</v>
          </cell>
          <cell r="D779">
            <v>8721</v>
          </cell>
          <cell r="E779" t="e">
            <v>#N/A</v>
          </cell>
          <cell r="F779" t="str">
            <v>JORDAN HS</v>
          </cell>
          <cell r="G779" t="str">
            <v>JORDAN HS</v>
          </cell>
          <cell r="P779">
            <v>0</v>
          </cell>
          <cell r="S779">
            <v>365</v>
          </cell>
          <cell r="T779">
            <v>343</v>
          </cell>
          <cell r="U779">
            <v>292</v>
          </cell>
          <cell r="V779">
            <v>279</v>
          </cell>
          <cell r="Y779">
            <v>85</v>
          </cell>
          <cell r="Z779">
            <v>85</v>
          </cell>
          <cell r="AA779">
            <v>1279</v>
          </cell>
          <cell r="AB779">
            <v>1364</v>
          </cell>
          <cell r="AE779">
            <v>1364</v>
          </cell>
        </row>
        <row r="780">
          <cell r="B780">
            <v>1872102</v>
          </cell>
          <cell r="C780" t="str">
            <v>S</v>
          </cell>
          <cell r="D780">
            <v>8721</v>
          </cell>
          <cell r="E780" t="e">
            <v>#N/A</v>
          </cell>
          <cell r="F780" t="str">
            <v>JORDAN HS MAG CTR</v>
          </cell>
          <cell r="G780" t="str">
            <v>JORDAN HS</v>
          </cell>
          <cell r="P780">
            <v>0</v>
          </cell>
          <cell r="S780">
            <v>56</v>
          </cell>
          <cell r="T780">
            <v>47</v>
          </cell>
          <cell r="U780">
            <v>67</v>
          </cell>
          <cell r="V780">
            <v>55</v>
          </cell>
          <cell r="Z780">
            <v>0</v>
          </cell>
          <cell r="AA780">
            <v>225</v>
          </cell>
          <cell r="AB780">
            <v>225</v>
          </cell>
          <cell r="AE780">
            <v>225</v>
          </cell>
        </row>
        <row r="781">
          <cell r="B781">
            <v>1872301</v>
          </cell>
          <cell r="C781" t="str">
            <v>C</v>
          </cell>
          <cell r="D781">
            <v>8723</v>
          </cell>
          <cell r="E781" t="e">
            <v>#N/A</v>
          </cell>
          <cell r="F781" t="str">
            <v>RODIA, SIMON HS</v>
          </cell>
          <cell r="G781" t="str">
            <v>RODIA, SIMON HS</v>
          </cell>
          <cell r="P781">
            <v>0</v>
          </cell>
          <cell r="Z781">
            <v>0</v>
          </cell>
          <cell r="AA781">
            <v>76</v>
          </cell>
          <cell r="AB781">
            <v>76</v>
          </cell>
          <cell r="AE781">
            <v>76</v>
          </cell>
        </row>
        <row r="782">
          <cell r="B782">
            <v>1872501</v>
          </cell>
          <cell r="C782" t="str">
            <v>S</v>
          </cell>
          <cell r="D782">
            <v>8725</v>
          </cell>
          <cell r="E782" t="e">
            <v>#N/A</v>
          </cell>
          <cell r="F782" t="str">
            <v>KENNEDY HS</v>
          </cell>
          <cell r="G782" t="str">
            <v>KENNEDY HS</v>
          </cell>
          <cell r="P782">
            <v>0</v>
          </cell>
          <cell r="S782">
            <v>884</v>
          </cell>
          <cell r="T782">
            <v>712</v>
          </cell>
          <cell r="U782">
            <v>606</v>
          </cell>
          <cell r="V782">
            <v>501</v>
          </cell>
          <cell r="Y782">
            <v>132</v>
          </cell>
          <cell r="Z782">
            <v>132</v>
          </cell>
          <cell r="AA782">
            <v>2703</v>
          </cell>
          <cell r="AB782">
            <v>2835</v>
          </cell>
          <cell r="AE782">
            <v>2835</v>
          </cell>
        </row>
        <row r="783">
          <cell r="B783">
            <v>1872502</v>
          </cell>
          <cell r="C783" t="str">
            <v>S</v>
          </cell>
          <cell r="D783">
            <v>8725</v>
          </cell>
          <cell r="E783" t="e">
            <v>#N/A</v>
          </cell>
          <cell r="F783" t="str">
            <v>KENNEDY HS ARCH/DI MAG</v>
          </cell>
          <cell r="G783" t="str">
            <v>KENNEDY HS</v>
          </cell>
          <cell r="P783">
            <v>0</v>
          </cell>
          <cell r="S783">
            <v>87</v>
          </cell>
          <cell r="T783">
            <v>93</v>
          </cell>
          <cell r="U783">
            <v>97</v>
          </cell>
          <cell r="V783">
            <v>74</v>
          </cell>
          <cell r="Y783">
            <v>1</v>
          </cell>
          <cell r="Z783">
            <v>1</v>
          </cell>
          <cell r="AA783">
            <v>351</v>
          </cell>
          <cell r="AB783">
            <v>352</v>
          </cell>
          <cell r="AE783">
            <v>352</v>
          </cell>
        </row>
        <row r="784">
          <cell r="B784">
            <v>1872601</v>
          </cell>
          <cell r="C784" t="str">
            <v>C</v>
          </cell>
          <cell r="D784">
            <v>8726</v>
          </cell>
          <cell r="E784" t="e">
            <v>#N/A</v>
          </cell>
          <cell r="F784" t="str">
            <v>ADDAMS, JANE HS</v>
          </cell>
          <cell r="G784" t="str">
            <v>ADDAMS, JANE HS</v>
          </cell>
          <cell r="P784">
            <v>0</v>
          </cell>
          <cell r="Z784">
            <v>0</v>
          </cell>
          <cell r="AA784">
            <v>133</v>
          </cell>
          <cell r="AB784">
            <v>133</v>
          </cell>
          <cell r="AE784">
            <v>133</v>
          </cell>
        </row>
        <row r="785">
          <cell r="B785">
            <v>1872701</v>
          </cell>
          <cell r="C785" t="str">
            <v>S</v>
          </cell>
          <cell r="D785">
            <v>8727</v>
          </cell>
          <cell r="E785">
            <v>8727</v>
          </cell>
          <cell r="F785" t="str">
            <v>KING-DREW MEDICAL MAGNET</v>
          </cell>
          <cell r="G785" t="str">
            <v>KING-DREW MEDICAL MAGNET</v>
          </cell>
          <cell r="P785">
            <v>0</v>
          </cell>
          <cell r="S785">
            <v>503</v>
          </cell>
          <cell r="T785">
            <v>405</v>
          </cell>
          <cell r="U785">
            <v>429</v>
          </cell>
          <cell r="V785">
            <v>333</v>
          </cell>
          <cell r="Z785">
            <v>0</v>
          </cell>
          <cell r="AA785">
            <v>1670</v>
          </cell>
          <cell r="AB785">
            <v>1670</v>
          </cell>
          <cell r="AE785">
            <v>1670</v>
          </cell>
        </row>
        <row r="786">
          <cell r="B786">
            <v>1872901</v>
          </cell>
          <cell r="C786" t="str">
            <v>S</v>
          </cell>
          <cell r="D786">
            <v>8729</v>
          </cell>
          <cell r="E786" t="e">
            <v>#N/A</v>
          </cell>
          <cell r="F786" t="str">
            <v>LINCOLN HS</v>
          </cell>
          <cell r="G786" t="str">
            <v>LINCOLN HS</v>
          </cell>
          <cell r="P786">
            <v>0</v>
          </cell>
          <cell r="S786">
            <v>769</v>
          </cell>
          <cell r="T786">
            <v>574</v>
          </cell>
          <cell r="U786">
            <v>597</v>
          </cell>
          <cell r="V786">
            <v>370</v>
          </cell>
          <cell r="Y786">
            <v>127</v>
          </cell>
          <cell r="Z786">
            <v>127</v>
          </cell>
          <cell r="AA786">
            <v>2310</v>
          </cell>
          <cell r="AB786">
            <v>2437</v>
          </cell>
          <cell r="AE786">
            <v>2437</v>
          </cell>
        </row>
        <row r="787">
          <cell r="B787">
            <v>1872902</v>
          </cell>
          <cell r="C787" t="str">
            <v>S</v>
          </cell>
          <cell r="D787">
            <v>8729</v>
          </cell>
          <cell r="E787" t="e">
            <v>#N/A</v>
          </cell>
          <cell r="F787" t="str">
            <v>LINCOLN HS MATH/SCI MAG</v>
          </cell>
          <cell r="G787" t="str">
            <v>LINCOLN HS</v>
          </cell>
          <cell r="P787">
            <v>0</v>
          </cell>
          <cell r="S787">
            <v>58</v>
          </cell>
          <cell r="T787">
            <v>70</v>
          </cell>
          <cell r="U787">
            <v>50</v>
          </cell>
          <cell r="V787">
            <v>47</v>
          </cell>
          <cell r="Z787">
            <v>0</v>
          </cell>
          <cell r="AA787">
            <v>225</v>
          </cell>
          <cell r="AB787">
            <v>225</v>
          </cell>
          <cell r="AE787">
            <v>225</v>
          </cell>
        </row>
        <row r="788">
          <cell r="B788">
            <v>1873001</v>
          </cell>
          <cell r="C788" t="str">
            <v>T</v>
          </cell>
          <cell r="D788">
            <v>8730</v>
          </cell>
          <cell r="E788" t="e">
            <v>#N/A</v>
          </cell>
          <cell r="F788" t="str">
            <v>CDS WEST HOLLYWOOD</v>
          </cell>
          <cell r="G788" t="str">
            <v>CDS WEST HOLLYWOOD</v>
          </cell>
          <cell r="P788">
            <v>0</v>
          </cell>
          <cell r="R788">
            <v>3</v>
          </cell>
          <cell r="S788">
            <v>26</v>
          </cell>
          <cell r="T788">
            <v>19</v>
          </cell>
          <cell r="U788">
            <v>16</v>
          </cell>
          <cell r="V788">
            <v>1</v>
          </cell>
          <cell r="Y788">
            <v>6</v>
          </cell>
          <cell r="Z788">
            <v>6</v>
          </cell>
          <cell r="AA788">
            <v>65</v>
          </cell>
          <cell r="AB788">
            <v>71</v>
          </cell>
          <cell r="AE788">
            <v>71</v>
          </cell>
        </row>
        <row r="789">
          <cell r="B789">
            <v>1873101</v>
          </cell>
          <cell r="C789" t="str">
            <v>C</v>
          </cell>
          <cell r="D789">
            <v>8731</v>
          </cell>
          <cell r="E789" t="e">
            <v>#N/A</v>
          </cell>
          <cell r="F789" t="str">
            <v>PUEBLO DE LA HS</v>
          </cell>
          <cell r="G789" t="str">
            <v>PUEBLO DE LA HS</v>
          </cell>
          <cell r="P789">
            <v>0</v>
          </cell>
          <cell r="Z789">
            <v>0</v>
          </cell>
          <cell r="AA789">
            <v>61</v>
          </cell>
          <cell r="AB789">
            <v>61</v>
          </cell>
          <cell r="AE789">
            <v>61</v>
          </cell>
        </row>
        <row r="790">
          <cell r="B790">
            <v>1873601</v>
          </cell>
          <cell r="C790" t="str">
            <v>S</v>
          </cell>
          <cell r="D790">
            <v>8736</v>
          </cell>
          <cell r="E790" t="e">
            <v>#N/A</v>
          </cell>
          <cell r="F790" t="str">
            <v>LOS ANGELES HS</v>
          </cell>
          <cell r="G790" t="str">
            <v>LOS ANGELES HS</v>
          </cell>
          <cell r="P790">
            <v>0</v>
          </cell>
          <cell r="S790">
            <v>875</v>
          </cell>
          <cell r="T790">
            <v>671</v>
          </cell>
          <cell r="U790">
            <v>590</v>
          </cell>
          <cell r="V790">
            <v>367</v>
          </cell>
          <cell r="Y790">
            <v>199</v>
          </cell>
          <cell r="Z790">
            <v>199</v>
          </cell>
          <cell r="AA790">
            <v>2503</v>
          </cell>
          <cell r="AB790">
            <v>2702</v>
          </cell>
          <cell r="AE790">
            <v>2702</v>
          </cell>
        </row>
        <row r="791">
          <cell r="B791">
            <v>1873602</v>
          </cell>
          <cell r="C791" t="str">
            <v>S</v>
          </cell>
          <cell r="D791">
            <v>8736</v>
          </cell>
          <cell r="E791" t="e">
            <v>#N/A</v>
          </cell>
          <cell r="F791" t="str">
            <v>LOS ANGELES MATH/SCI MAG</v>
          </cell>
          <cell r="G791" t="str">
            <v>LOS ANGELES HS</v>
          </cell>
          <cell r="P791">
            <v>0</v>
          </cell>
          <cell r="S791">
            <v>83</v>
          </cell>
          <cell r="T791">
            <v>68</v>
          </cell>
          <cell r="U791">
            <v>67</v>
          </cell>
          <cell r="V791">
            <v>70</v>
          </cell>
          <cell r="Y791">
            <v>3</v>
          </cell>
          <cell r="Z791">
            <v>3</v>
          </cell>
          <cell r="AA791">
            <v>288</v>
          </cell>
          <cell r="AB791">
            <v>291</v>
          </cell>
          <cell r="AE791">
            <v>291</v>
          </cell>
        </row>
        <row r="792">
          <cell r="B792">
            <v>1873801</v>
          </cell>
          <cell r="C792" t="str">
            <v>S</v>
          </cell>
          <cell r="D792">
            <v>8738</v>
          </cell>
          <cell r="E792">
            <v>8738</v>
          </cell>
          <cell r="F792" t="str">
            <v>DOWNTOWN BUSINESS MAG</v>
          </cell>
          <cell r="G792" t="str">
            <v>DOWNTOWN BUSINESS MAG</v>
          </cell>
          <cell r="P792">
            <v>0</v>
          </cell>
          <cell r="S792">
            <v>195</v>
          </cell>
          <cell r="T792">
            <v>155</v>
          </cell>
          <cell r="U792">
            <v>144</v>
          </cell>
          <cell r="V792">
            <v>115</v>
          </cell>
          <cell r="Z792">
            <v>0</v>
          </cell>
          <cell r="AA792">
            <v>609</v>
          </cell>
          <cell r="AB792">
            <v>609</v>
          </cell>
          <cell r="AE792">
            <v>609</v>
          </cell>
        </row>
        <row r="793">
          <cell r="B793">
            <v>1873802</v>
          </cell>
          <cell r="C793" t="str">
            <v>S</v>
          </cell>
          <cell r="D793">
            <v>8738</v>
          </cell>
          <cell r="E793">
            <v>8738</v>
          </cell>
          <cell r="F793" t="str">
            <v>FASHION CAREERS MAGNET</v>
          </cell>
          <cell r="G793" t="str">
            <v>DOWNTOWN BUSINESS MAG</v>
          </cell>
          <cell r="P793">
            <v>0</v>
          </cell>
          <cell r="S793">
            <v>36</v>
          </cell>
          <cell r="T793">
            <v>30</v>
          </cell>
          <cell r="U793">
            <v>22</v>
          </cell>
          <cell r="V793">
            <v>14</v>
          </cell>
          <cell r="Z793">
            <v>0</v>
          </cell>
          <cell r="AA793">
            <v>102</v>
          </cell>
          <cell r="AB793">
            <v>102</v>
          </cell>
          <cell r="AE793">
            <v>102</v>
          </cell>
        </row>
        <row r="794">
          <cell r="B794">
            <v>1873803</v>
          </cell>
          <cell r="C794" t="str">
            <v>S</v>
          </cell>
          <cell r="D794">
            <v>8738</v>
          </cell>
          <cell r="E794">
            <v>8738</v>
          </cell>
          <cell r="F794" t="str">
            <v>DBM ELECTRONIC INFO</v>
          </cell>
          <cell r="G794" t="str">
            <v>DOWNTOWN BUSINESS MAG</v>
          </cell>
          <cell r="P794">
            <v>0</v>
          </cell>
          <cell r="S794">
            <v>97</v>
          </cell>
          <cell r="T794">
            <v>58</v>
          </cell>
          <cell r="U794">
            <v>65</v>
          </cell>
          <cell r="V794">
            <v>43</v>
          </cell>
          <cell r="Z794">
            <v>0</v>
          </cell>
          <cell r="AA794">
            <v>263</v>
          </cell>
          <cell r="AB794">
            <v>263</v>
          </cell>
          <cell r="AE794">
            <v>263</v>
          </cell>
        </row>
        <row r="795">
          <cell r="B795">
            <v>1874101</v>
          </cell>
          <cell r="C795" t="str">
            <v>SPAN</v>
          </cell>
          <cell r="D795">
            <v>8741</v>
          </cell>
          <cell r="E795">
            <v>8741</v>
          </cell>
          <cell r="F795" t="str">
            <v>LOS ANGELES CES MAG</v>
          </cell>
          <cell r="G795" t="str">
            <v>LOS ANGELES CES MAG</v>
          </cell>
          <cell r="O795">
            <v>246</v>
          </cell>
          <cell r="P795">
            <v>246</v>
          </cell>
          <cell r="Q795">
            <v>239</v>
          </cell>
          <cell r="R795">
            <v>231</v>
          </cell>
          <cell r="S795">
            <v>230</v>
          </cell>
          <cell r="T795">
            <v>225</v>
          </cell>
          <cell r="U795">
            <v>212</v>
          </cell>
          <cell r="V795">
            <v>206</v>
          </cell>
          <cell r="Z795">
            <v>0</v>
          </cell>
          <cell r="AA795">
            <v>1589</v>
          </cell>
          <cell r="AB795">
            <v>1589</v>
          </cell>
          <cell r="AE795">
            <v>1589</v>
          </cell>
        </row>
        <row r="796">
          <cell r="B796">
            <v>1874301</v>
          </cell>
          <cell r="C796" t="str">
            <v>S</v>
          </cell>
          <cell r="D796">
            <v>8743</v>
          </cell>
          <cell r="E796" t="e">
            <v>#N/A</v>
          </cell>
          <cell r="F796" t="str">
            <v>MANUAL ARTS HS YRS</v>
          </cell>
          <cell r="G796" t="str">
            <v>MANUAL ARTS HS YRS</v>
          </cell>
          <cell r="P796">
            <v>0</v>
          </cell>
          <cell r="S796">
            <v>1030</v>
          </cell>
          <cell r="T796">
            <v>904</v>
          </cell>
          <cell r="U796">
            <v>620</v>
          </cell>
          <cell r="V796">
            <v>530</v>
          </cell>
          <cell r="Y796">
            <v>185</v>
          </cell>
          <cell r="Z796">
            <v>185</v>
          </cell>
          <cell r="AA796">
            <v>3084</v>
          </cell>
          <cell r="AB796">
            <v>3269</v>
          </cell>
          <cell r="AE796">
            <v>3269</v>
          </cell>
        </row>
        <row r="797">
          <cell r="B797">
            <v>1874302</v>
          </cell>
          <cell r="C797" t="str">
            <v>S</v>
          </cell>
          <cell r="D797">
            <v>8743</v>
          </cell>
          <cell r="E797" t="e">
            <v>#N/A</v>
          </cell>
          <cell r="F797" t="str">
            <v>MANUAL ARTS HS CIP MG YRS</v>
          </cell>
          <cell r="G797" t="str">
            <v>MANUAL ARTS HS YRS</v>
          </cell>
          <cell r="P797">
            <v>0</v>
          </cell>
          <cell r="S797">
            <v>77</v>
          </cell>
          <cell r="T797">
            <v>105</v>
          </cell>
          <cell r="U797">
            <v>75</v>
          </cell>
          <cell r="V797">
            <v>94</v>
          </cell>
          <cell r="Y797">
            <v>2</v>
          </cell>
          <cell r="Z797">
            <v>2</v>
          </cell>
          <cell r="AA797">
            <v>351</v>
          </cell>
          <cell r="AB797">
            <v>353</v>
          </cell>
          <cell r="AE797">
            <v>353</v>
          </cell>
        </row>
        <row r="798">
          <cell r="B798">
            <v>1874801</v>
          </cell>
          <cell r="C798" t="str">
            <v>S</v>
          </cell>
          <cell r="D798">
            <v>8748</v>
          </cell>
          <cell r="E798" t="e">
            <v>#N/A</v>
          </cell>
          <cell r="F798" t="str">
            <v>WEST ADAMS PREP SH</v>
          </cell>
          <cell r="G798" t="str">
            <v>WEST ADAMS PREP SH</v>
          </cell>
          <cell r="P798">
            <v>0</v>
          </cell>
          <cell r="S798">
            <v>803</v>
          </cell>
          <cell r="T798">
            <v>645</v>
          </cell>
          <cell r="U798">
            <v>692</v>
          </cell>
          <cell r="V798">
            <v>363</v>
          </cell>
          <cell r="Y798">
            <v>134</v>
          </cell>
          <cell r="Z798">
            <v>134</v>
          </cell>
          <cell r="AA798">
            <v>2503</v>
          </cell>
          <cell r="AB798">
            <v>2637</v>
          </cell>
          <cell r="AE798">
            <v>2637</v>
          </cell>
        </row>
        <row r="799">
          <cell r="B799">
            <v>1875001</v>
          </cell>
          <cell r="C799" t="str">
            <v>S</v>
          </cell>
          <cell r="D799">
            <v>8750</v>
          </cell>
          <cell r="E799" t="e">
            <v>#N/A</v>
          </cell>
          <cell r="F799" t="str">
            <v>MARSHALL SH</v>
          </cell>
          <cell r="G799" t="str">
            <v>MARSHALL SH</v>
          </cell>
          <cell r="P799">
            <v>0</v>
          </cell>
          <cell r="S799">
            <v>826</v>
          </cell>
          <cell r="T799">
            <v>844</v>
          </cell>
          <cell r="U799">
            <v>744</v>
          </cell>
          <cell r="V799">
            <v>707</v>
          </cell>
          <cell r="Y799">
            <v>158</v>
          </cell>
          <cell r="Z799">
            <v>158</v>
          </cell>
          <cell r="AA799">
            <v>3121</v>
          </cell>
          <cell r="AB799">
            <v>3279</v>
          </cell>
          <cell r="AE799">
            <v>3279</v>
          </cell>
        </row>
        <row r="800">
          <cell r="B800">
            <v>1875002</v>
          </cell>
          <cell r="C800" t="str">
            <v>S</v>
          </cell>
          <cell r="D800">
            <v>8750</v>
          </cell>
          <cell r="E800" t="e">
            <v>#N/A</v>
          </cell>
          <cell r="F800" t="str">
            <v>MARSHALL SH G/HG/HI MAG</v>
          </cell>
          <cell r="G800" t="str">
            <v>MARSHALL SH</v>
          </cell>
          <cell r="P800">
            <v>0</v>
          </cell>
          <cell r="S800">
            <v>97</v>
          </cell>
          <cell r="T800">
            <v>96</v>
          </cell>
          <cell r="U800">
            <v>95</v>
          </cell>
          <cell r="V800">
            <v>73</v>
          </cell>
          <cell r="Y800">
            <v>1</v>
          </cell>
          <cell r="Z800">
            <v>1</v>
          </cell>
          <cell r="AA800">
            <v>361</v>
          </cell>
          <cell r="AB800">
            <v>362</v>
          </cell>
          <cell r="AE800">
            <v>362</v>
          </cell>
        </row>
        <row r="801">
          <cell r="B801">
            <v>1875401</v>
          </cell>
          <cell r="C801" t="str">
            <v>S</v>
          </cell>
          <cell r="D801">
            <v>8754</v>
          </cell>
          <cell r="E801">
            <v>8754</v>
          </cell>
          <cell r="F801" t="str">
            <v>BRAVO MEDICAL MAGNET</v>
          </cell>
          <cell r="G801" t="str">
            <v>BRAVO MEDICAL MAGNET</v>
          </cell>
          <cell r="P801">
            <v>0</v>
          </cell>
          <cell r="S801">
            <v>564</v>
          </cell>
          <cell r="T801">
            <v>494</v>
          </cell>
          <cell r="U801">
            <v>447</v>
          </cell>
          <cell r="V801">
            <v>361</v>
          </cell>
          <cell r="Z801">
            <v>0</v>
          </cell>
          <cell r="AA801">
            <v>1866</v>
          </cell>
          <cell r="AB801">
            <v>1866</v>
          </cell>
          <cell r="AE801">
            <v>1866</v>
          </cell>
        </row>
        <row r="802">
          <cell r="B802">
            <v>1875701</v>
          </cell>
          <cell r="C802" t="str">
            <v>C</v>
          </cell>
          <cell r="D802">
            <v>8757</v>
          </cell>
          <cell r="E802" t="e">
            <v>#N/A</v>
          </cell>
          <cell r="F802" t="str">
            <v>METROPOLITAN HS</v>
          </cell>
          <cell r="G802" t="str">
            <v>METROPOLITAN HS</v>
          </cell>
          <cell r="P802">
            <v>0</v>
          </cell>
          <cell r="Z802">
            <v>0</v>
          </cell>
          <cell r="AA802">
            <v>170</v>
          </cell>
          <cell r="AB802">
            <v>170</v>
          </cell>
          <cell r="AE802">
            <v>170</v>
          </cell>
        </row>
        <row r="803">
          <cell r="B803">
            <v>1876001</v>
          </cell>
          <cell r="C803" t="str">
            <v>S</v>
          </cell>
          <cell r="D803">
            <v>8760</v>
          </cell>
          <cell r="E803">
            <v>8760</v>
          </cell>
          <cell r="F803" t="str">
            <v>MIDDLE COLLEGE @ S.W.</v>
          </cell>
          <cell r="G803" t="str">
            <v>MIDDLE COLLEGE @ S.W.</v>
          </cell>
          <cell r="P803">
            <v>0</v>
          </cell>
          <cell r="S803">
            <v>90</v>
          </cell>
          <cell r="T803">
            <v>111</v>
          </cell>
          <cell r="U803">
            <v>100</v>
          </cell>
          <cell r="V803">
            <v>81</v>
          </cell>
          <cell r="Z803">
            <v>0</v>
          </cell>
          <cell r="AA803">
            <v>382</v>
          </cell>
          <cell r="AB803">
            <v>382</v>
          </cell>
          <cell r="AE803">
            <v>382</v>
          </cell>
        </row>
        <row r="804">
          <cell r="B804">
            <v>1876801</v>
          </cell>
          <cell r="C804" t="str">
            <v>S</v>
          </cell>
          <cell r="D804">
            <v>8768</v>
          </cell>
          <cell r="E804" t="e">
            <v>#N/A</v>
          </cell>
          <cell r="F804" t="str">
            <v>MONROE HS</v>
          </cell>
          <cell r="G804" t="str">
            <v>MONROE HS</v>
          </cell>
          <cell r="P804">
            <v>0</v>
          </cell>
          <cell r="S804">
            <v>608</v>
          </cell>
          <cell r="T804">
            <v>832</v>
          </cell>
          <cell r="U804">
            <v>349</v>
          </cell>
          <cell r="V804">
            <v>302</v>
          </cell>
          <cell r="Y804">
            <v>218</v>
          </cell>
          <cell r="Z804">
            <v>218</v>
          </cell>
          <cell r="AA804">
            <v>2091</v>
          </cell>
          <cell r="AB804">
            <v>2309</v>
          </cell>
          <cell r="AE804">
            <v>2309</v>
          </cell>
        </row>
        <row r="805">
          <cell r="B805">
            <v>1876802</v>
          </cell>
          <cell r="C805" t="str">
            <v>S</v>
          </cell>
          <cell r="D805">
            <v>8768</v>
          </cell>
          <cell r="E805" t="e">
            <v>#N/A</v>
          </cell>
          <cell r="F805" t="str">
            <v>MONROE POLICE MAG YRS</v>
          </cell>
          <cell r="G805" t="str">
            <v>MONROE HS</v>
          </cell>
          <cell r="P805">
            <v>0</v>
          </cell>
          <cell r="S805">
            <v>39</v>
          </cell>
          <cell r="T805">
            <v>34</v>
          </cell>
          <cell r="U805">
            <v>45</v>
          </cell>
          <cell r="V805">
            <v>27</v>
          </cell>
          <cell r="Y805">
            <v>1</v>
          </cell>
          <cell r="Z805">
            <v>1</v>
          </cell>
          <cell r="AA805">
            <v>145</v>
          </cell>
          <cell r="AB805">
            <v>146</v>
          </cell>
          <cell r="AE805">
            <v>146</v>
          </cell>
        </row>
        <row r="806">
          <cell r="B806">
            <v>1876803</v>
          </cell>
          <cell r="C806" t="str">
            <v>S</v>
          </cell>
          <cell r="D806">
            <v>8768</v>
          </cell>
          <cell r="E806" t="e">
            <v>#N/A</v>
          </cell>
          <cell r="F806" t="str">
            <v>MONROE HS LAW &amp; GOVT MAG</v>
          </cell>
          <cell r="G806" t="str">
            <v>MONROE HS</v>
          </cell>
          <cell r="P806">
            <v>0</v>
          </cell>
          <cell r="S806">
            <v>69</v>
          </cell>
          <cell r="T806">
            <v>103</v>
          </cell>
          <cell r="U806">
            <v>93</v>
          </cell>
          <cell r="V806">
            <v>81</v>
          </cell>
          <cell r="Z806">
            <v>0</v>
          </cell>
          <cell r="AA806">
            <v>346</v>
          </cell>
          <cell r="AB806">
            <v>346</v>
          </cell>
          <cell r="AE806">
            <v>346</v>
          </cell>
        </row>
        <row r="807">
          <cell r="B807">
            <v>1877001</v>
          </cell>
          <cell r="C807" t="str">
            <v>C</v>
          </cell>
          <cell r="D807">
            <v>8770</v>
          </cell>
          <cell r="E807" t="e">
            <v>#N/A</v>
          </cell>
          <cell r="F807" t="str">
            <v>EINSTEIN HS</v>
          </cell>
          <cell r="G807" t="str">
            <v>EINSTEIN HS</v>
          </cell>
          <cell r="P807">
            <v>0</v>
          </cell>
          <cell r="Z807">
            <v>0</v>
          </cell>
          <cell r="AA807">
            <v>90</v>
          </cell>
          <cell r="AB807">
            <v>90</v>
          </cell>
          <cell r="AE807">
            <v>90</v>
          </cell>
        </row>
        <row r="808">
          <cell r="B808">
            <v>1877101</v>
          </cell>
          <cell r="C808" t="str">
            <v>S</v>
          </cell>
          <cell r="D808">
            <v>8771</v>
          </cell>
          <cell r="E808" t="e">
            <v>#N/A</v>
          </cell>
          <cell r="F808" t="str">
            <v>NEW TECHNOLOGY @ JEFF</v>
          </cell>
          <cell r="G808" t="str">
            <v>NEW TECHNOLOGY @ JEFF</v>
          </cell>
          <cell r="P808">
            <v>0</v>
          </cell>
          <cell r="S808">
            <v>132</v>
          </cell>
          <cell r="T808">
            <v>119</v>
          </cell>
          <cell r="U808">
            <v>69</v>
          </cell>
          <cell r="V808">
            <v>53</v>
          </cell>
          <cell r="Y808">
            <v>1</v>
          </cell>
          <cell r="Z808">
            <v>1</v>
          </cell>
          <cell r="AA808">
            <v>373</v>
          </cell>
          <cell r="AB808">
            <v>374</v>
          </cell>
          <cell r="AE808">
            <v>374</v>
          </cell>
        </row>
        <row r="809">
          <cell r="B809">
            <v>1877401</v>
          </cell>
          <cell r="C809" t="str">
            <v>S</v>
          </cell>
          <cell r="D809">
            <v>8774</v>
          </cell>
          <cell r="E809" t="e">
            <v>#N/A</v>
          </cell>
          <cell r="F809" t="str">
            <v>LA GLOBAL STUDIES</v>
          </cell>
          <cell r="G809" t="str">
            <v>LA GLOBAL STUDIES</v>
          </cell>
          <cell r="P809">
            <v>0</v>
          </cell>
          <cell r="S809">
            <v>89</v>
          </cell>
          <cell r="T809">
            <v>93</v>
          </cell>
          <cell r="U809">
            <v>87</v>
          </cell>
          <cell r="V809">
            <v>92</v>
          </cell>
          <cell r="Y809">
            <v>1</v>
          </cell>
          <cell r="Z809">
            <v>1</v>
          </cell>
          <cell r="AA809">
            <v>361</v>
          </cell>
          <cell r="AB809">
            <v>362</v>
          </cell>
          <cell r="AE809">
            <v>362</v>
          </cell>
        </row>
        <row r="810">
          <cell r="B810">
            <v>1877701</v>
          </cell>
          <cell r="C810" t="str">
            <v>C</v>
          </cell>
          <cell r="D810">
            <v>8777</v>
          </cell>
          <cell r="E810" t="e">
            <v>#N/A</v>
          </cell>
          <cell r="F810" t="str">
            <v>KAHLO HS</v>
          </cell>
          <cell r="G810" t="str">
            <v>KAHLO HS</v>
          </cell>
          <cell r="P810">
            <v>0</v>
          </cell>
          <cell r="Y810">
            <v>3</v>
          </cell>
          <cell r="Z810">
            <v>3</v>
          </cell>
          <cell r="AA810">
            <v>151</v>
          </cell>
          <cell r="AB810">
            <v>154</v>
          </cell>
          <cell r="AE810">
            <v>154</v>
          </cell>
        </row>
        <row r="811">
          <cell r="B811">
            <v>1877901</v>
          </cell>
          <cell r="C811" t="str">
            <v>S</v>
          </cell>
          <cell r="D811">
            <v>8779</v>
          </cell>
          <cell r="E811" t="e">
            <v>#N/A</v>
          </cell>
          <cell r="F811" t="str">
            <v>NARBONNE HS</v>
          </cell>
          <cell r="G811" t="str">
            <v>NARBONNE HS</v>
          </cell>
          <cell r="P811">
            <v>0</v>
          </cell>
          <cell r="S811">
            <v>1126</v>
          </cell>
          <cell r="T811">
            <v>784</v>
          </cell>
          <cell r="U811">
            <v>581</v>
          </cell>
          <cell r="V811">
            <v>349</v>
          </cell>
          <cell r="Y811">
            <v>177</v>
          </cell>
          <cell r="Z811">
            <v>177</v>
          </cell>
          <cell r="AA811">
            <v>2840</v>
          </cell>
          <cell r="AB811">
            <v>3017</v>
          </cell>
          <cell r="AE811">
            <v>3017</v>
          </cell>
        </row>
        <row r="812">
          <cell r="B812">
            <v>1877902</v>
          </cell>
          <cell r="C812" t="str">
            <v>S</v>
          </cell>
          <cell r="D812">
            <v>8779</v>
          </cell>
          <cell r="E812" t="e">
            <v>#N/A</v>
          </cell>
          <cell r="F812" t="str">
            <v>NARBONNE MAG MATH/SC</v>
          </cell>
          <cell r="G812" t="str">
            <v>NARBONNE HS</v>
          </cell>
          <cell r="P812">
            <v>0</v>
          </cell>
          <cell r="S812">
            <v>132</v>
          </cell>
          <cell r="T812">
            <v>111</v>
          </cell>
          <cell r="U812">
            <v>97</v>
          </cell>
          <cell r="V812">
            <v>83</v>
          </cell>
          <cell r="Z812">
            <v>0</v>
          </cell>
          <cell r="AA812">
            <v>423</v>
          </cell>
          <cell r="AB812">
            <v>423</v>
          </cell>
          <cell r="AE812">
            <v>423</v>
          </cell>
        </row>
        <row r="813">
          <cell r="B813">
            <v>1878101</v>
          </cell>
          <cell r="C813" t="str">
            <v>C</v>
          </cell>
          <cell r="D813">
            <v>8781</v>
          </cell>
          <cell r="E813" t="e">
            <v>#N/A</v>
          </cell>
          <cell r="F813" t="str">
            <v>PATTON, GEO. HS</v>
          </cell>
          <cell r="G813" t="str">
            <v>PATTON, GEO. HS</v>
          </cell>
          <cell r="P813">
            <v>0</v>
          </cell>
          <cell r="Z813">
            <v>0</v>
          </cell>
          <cell r="AA813">
            <v>80</v>
          </cell>
          <cell r="AB813">
            <v>80</v>
          </cell>
          <cell r="AE813">
            <v>80</v>
          </cell>
        </row>
        <row r="814">
          <cell r="B814">
            <v>1878301</v>
          </cell>
          <cell r="C814" t="str">
            <v>S</v>
          </cell>
          <cell r="D814">
            <v>8783</v>
          </cell>
          <cell r="E814" t="e">
            <v>#N/A</v>
          </cell>
          <cell r="F814" t="str">
            <v>NEW TECHNOLOGY @ JORDAN</v>
          </cell>
          <cell r="G814" t="str">
            <v>NEW TECHNOLOGY @ JORDAN</v>
          </cell>
          <cell r="P814">
            <v>0</v>
          </cell>
          <cell r="S814">
            <v>48</v>
          </cell>
          <cell r="T814">
            <v>55</v>
          </cell>
          <cell r="U814">
            <v>62</v>
          </cell>
          <cell r="V814">
            <v>69</v>
          </cell>
          <cell r="Y814">
            <v>6</v>
          </cell>
          <cell r="Z814">
            <v>6</v>
          </cell>
          <cell r="AA814">
            <v>234</v>
          </cell>
          <cell r="AB814">
            <v>240</v>
          </cell>
          <cell r="AE814">
            <v>240</v>
          </cell>
        </row>
        <row r="815">
          <cell r="B815">
            <v>1878601</v>
          </cell>
          <cell r="C815" t="str">
            <v>S</v>
          </cell>
          <cell r="D815">
            <v>8786</v>
          </cell>
          <cell r="E815" t="e">
            <v>#N/A</v>
          </cell>
          <cell r="F815" t="str">
            <v>NO HOLLYWOOD HS</v>
          </cell>
          <cell r="G815" t="str">
            <v>NO HOLLYWOOD HS</v>
          </cell>
          <cell r="P815">
            <v>0</v>
          </cell>
          <cell r="S815">
            <v>1019</v>
          </cell>
          <cell r="T815">
            <v>694</v>
          </cell>
          <cell r="U815">
            <v>353</v>
          </cell>
          <cell r="V815">
            <v>430</v>
          </cell>
          <cell r="Y815">
            <v>121</v>
          </cell>
          <cell r="Z815">
            <v>121</v>
          </cell>
          <cell r="AA815">
            <v>2496</v>
          </cell>
          <cell r="AB815">
            <v>2617</v>
          </cell>
          <cell r="AE815">
            <v>2617</v>
          </cell>
        </row>
        <row r="816">
          <cell r="B816">
            <v>1878602</v>
          </cell>
          <cell r="C816" t="str">
            <v>S</v>
          </cell>
          <cell r="D816">
            <v>8786</v>
          </cell>
          <cell r="E816" t="e">
            <v>#N/A</v>
          </cell>
          <cell r="F816" t="str">
            <v>NO HOLLYWOOD HI GIFTED</v>
          </cell>
          <cell r="G816" t="str">
            <v>NO HOLLYWOOD HS</v>
          </cell>
          <cell r="P816">
            <v>0</v>
          </cell>
          <cell r="S816">
            <v>68</v>
          </cell>
          <cell r="T816">
            <v>55</v>
          </cell>
          <cell r="U816">
            <v>53</v>
          </cell>
          <cell r="V816">
            <v>42</v>
          </cell>
          <cell r="Z816">
            <v>0</v>
          </cell>
          <cell r="AA816">
            <v>218</v>
          </cell>
          <cell r="AB816">
            <v>218</v>
          </cell>
          <cell r="AE816">
            <v>218</v>
          </cell>
        </row>
        <row r="817">
          <cell r="B817">
            <v>1878603</v>
          </cell>
          <cell r="C817" t="str">
            <v>S</v>
          </cell>
          <cell r="D817">
            <v>8786</v>
          </cell>
          <cell r="E817" t="e">
            <v>#N/A</v>
          </cell>
          <cell r="F817" t="str">
            <v>NO HOLLYWOOD ZOO BIO/MAG</v>
          </cell>
          <cell r="G817" t="str">
            <v>NO HOLLYWOOD HS</v>
          </cell>
          <cell r="P817">
            <v>0</v>
          </cell>
          <cell r="S817">
            <v>73</v>
          </cell>
          <cell r="T817">
            <v>72</v>
          </cell>
          <cell r="U817">
            <v>64</v>
          </cell>
          <cell r="V817">
            <v>71</v>
          </cell>
          <cell r="Z817">
            <v>0</v>
          </cell>
          <cell r="AA817">
            <v>280</v>
          </cell>
          <cell r="AB817">
            <v>280</v>
          </cell>
          <cell r="AE817">
            <v>280</v>
          </cell>
        </row>
        <row r="818">
          <cell r="B818">
            <v>1878801</v>
          </cell>
          <cell r="C818" t="str">
            <v>C</v>
          </cell>
          <cell r="D818">
            <v>8788</v>
          </cell>
          <cell r="E818" t="e">
            <v>#N/A</v>
          </cell>
          <cell r="F818" t="str">
            <v>EARHART, A. HS</v>
          </cell>
          <cell r="G818" t="str">
            <v>EARHART, A. HS</v>
          </cell>
          <cell r="P818">
            <v>0</v>
          </cell>
          <cell r="Z818">
            <v>0</v>
          </cell>
          <cell r="AA818">
            <v>114</v>
          </cell>
          <cell r="AB818">
            <v>114</v>
          </cell>
          <cell r="AE818">
            <v>114</v>
          </cell>
        </row>
        <row r="819">
          <cell r="B819">
            <v>1880101</v>
          </cell>
          <cell r="C819" t="str">
            <v>O</v>
          </cell>
          <cell r="D819">
            <v>8801</v>
          </cell>
          <cell r="E819" t="e">
            <v>#N/A</v>
          </cell>
          <cell r="F819" t="str">
            <v>CITY OF ANGELS K-12</v>
          </cell>
          <cell r="G819" t="str">
            <v>CITY OF ANGELS K-12</v>
          </cell>
          <cell r="H819">
            <v>4</v>
          </cell>
          <cell r="I819">
            <v>8</v>
          </cell>
          <cell r="J819">
            <v>7</v>
          </cell>
          <cell r="K819">
            <v>0</v>
          </cell>
          <cell r="L819">
            <v>4</v>
          </cell>
          <cell r="M819">
            <v>9</v>
          </cell>
          <cell r="N819">
            <v>0</v>
          </cell>
          <cell r="O819">
            <v>26</v>
          </cell>
          <cell r="P819">
            <v>26</v>
          </cell>
          <cell r="Q819">
            <v>43</v>
          </cell>
          <cell r="R819">
            <v>77</v>
          </cell>
          <cell r="S819">
            <v>349</v>
          </cell>
          <cell r="T819">
            <v>495</v>
          </cell>
          <cell r="U819">
            <v>532</v>
          </cell>
          <cell r="V819">
            <v>424</v>
          </cell>
          <cell r="W819">
            <v>0</v>
          </cell>
          <cell r="Z819">
            <v>0</v>
          </cell>
          <cell r="AA819">
            <v>1978</v>
          </cell>
          <cell r="AB819">
            <v>1978</v>
          </cell>
          <cell r="AC819">
            <v>0</v>
          </cell>
          <cell r="AD819">
            <v>0</v>
          </cell>
          <cell r="AE819">
            <v>1978</v>
          </cell>
        </row>
        <row r="820">
          <cell r="B820">
            <v>1880701</v>
          </cell>
          <cell r="C820" t="str">
            <v>T</v>
          </cell>
          <cell r="D820">
            <v>8807</v>
          </cell>
          <cell r="E820" t="e">
            <v>#N/A</v>
          </cell>
          <cell r="F820" t="str">
            <v>CDS RAMONA HS</v>
          </cell>
          <cell r="G820" t="str">
            <v>CDS RAMONA HS</v>
          </cell>
          <cell r="P820">
            <v>0</v>
          </cell>
          <cell r="Q820">
            <v>1</v>
          </cell>
          <cell r="R820">
            <v>9</v>
          </cell>
          <cell r="S820">
            <v>46</v>
          </cell>
          <cell r="T820">
            <v>40</v>
          </cell>
          <cell r="U820">
            <v>24</v>
          </cell>
          <cell r="V820">
            <v>17</v>
          </cell>
          <cell r="Z820">
            <v>0</v>
          </cell>
          <cell r="AA820">
            <v>137</v>
          </cell>
          <cell r="AB820">
            <v>137</v>
          </cell>
          <cell r="AE820">
            <v>137</v>
          </cell>
        </row>
        <row r="821">
          <cell r="B821">
            <v>1881401</v>
          </cell>
          <cell r="C821" t="str">
            <v>S</v>
          </cell>
          <cell r="D821">
            <v>8814</v>
          </cell>
          <cell r="E821" t="e">
            <v>#N/A</v>
          </cell>
          <cell r="F821" t="str">
            <v>RESEDA HS</v>
          </cell>
          <cell r="G821" t="str">
            <v>RESEDA HS</v>
          </cell>
          <cell r="P821">
            <v>0</v>
          </cell>
          <cell r="S821">
            <v>424</v>
          </cell>
          <cell r="T821">
            <v>347</v>
          </cell>
          <cell r="U821">
            <v>317</v>
          </cell>
          <cell r="V821">
            <v>366</v>
          </cell>
          <cell r="Y821">
            <v>157</v>
          </cell>
          <cell r="Z821">
            <v>157</v>
          </cell>
          <cell r="AA821">
            <v>1454</v>
          </cell>
          <cell r="AB821">
            <v>1611</v>
          </cell>
          <cell r="AE821">
            <v>1611</v>
          </cell>
        </row>
        <row r="822">
          <cell r="B822">
            <v>1881402</v>
          </cell>
          <cell r="C822" t="str">
            <v>S</v>
          </cell>
          <cell r="D822">
            <v>8814</v>
          </cell>
          <cell r="E822" t="e">
            <v>#N/A</v>
          </cell>
          <cell r="F822" t="str">
            <v>RESEDA HS POLICE ACAD</v>
          </cell>
          <cell r="G822" t="str">
            <v>RESEDA HS</v>
          </cell>
          <cell r="P822">
            <v>0</v>
          </cell>
          <cell r="S822">
            <v>43</v>
          </cell>
          <cell r="T822">
            <v>47</v>
          </cell>
          <cell r="U822">
            <v>44</v>
          </cell>
          <cell r="V822">
            <v>35</v>
          </cell>
          <cell r="Z822">
            <v>0</v>
          </cell>
          <cell r="AA822">
            <v>169</v>
          </cell>
          <cell r="AB822">
            <v>169</v>
          </cell>
          <cell r="AE822">
            <v>169</v>
          </cell>
        </row>
        <row r="823">
          <cell r="B823">
            <v>1881403</v>
          </cell>
          <cell r="C823" t="str">
            <v>S</v>
          </cell>
          <cell r="D823">
            <v>8814</v>
          </cell>
          <cell r="E823" t="e">
            <v>#N/A</v>
          </cell>
          <cell r="F823" t="str">
            <v>RESEDA ENV/PHYSICAL/SCI</v>
          </cell>
          <cell r="G823" t="str">
            <v>RESEDA HS</v>
          </cell>
          <cell r="P823">
            <v>0</v>
          </cell>
          <cell r="S823">
            <v>106</v>
          </cell>
          <cell r="T823">
            <v>102</v>
          </cell>
          <cell r="U823">
            <v>88</v>
          </cell>
          <cell r="V823">
            <v>91</v>
          </cell>
          <cell r="Z823">
            <v>0</v>
          </cell>
          <cell r="AA823">
            <v>387</v>
          </cell>
          <cell r="AB823">
            <v>387</v>
          </cell>
          <cell r="AE823">
            <v>387</v>
          </cell>
        </row>
        <row r="824">
          <cell r="B824">
            <v>1881408</v>
          </cell>
          <cell r="C824" t="str">
            <v>S</v>
          </cell>
          <cell r="D824">
            <v>8814</v>
          </cell>
          <cell r="E824" t="e">
            <v>#N/A</v>
          </cell>
          <cell r="F824" t="str">
            <v>RESEDA LAW/PUB SV MG</v>
          </cell>
          <cell r="G824" t="str">
            <v>RESEDA HS</v>
          </cell>
          <cell r="P824">
            <v>0</v>
          </cell>
          <cell r="S824">
            <v>38</v>
          </cell>
          <cell r="Z824">
            <v>0</v>
          </cell>
          <cell r="AA824">
            <v>38</v>
          </cell>
          <cell r="AB824">
            <v>38</v>
          </cell>
          <cell r="AE824">
            <v>38</v>
          </cell>
        </row>
        <row r="825">
          <cell r="B825">
            <v>1881601</v>
          </cell>
          <cell r="C825" t="str">
            <v>C</v>
          </cell>
          <cell r="D825">
            <v>8816</v>
          </cell>
          <cell r="E825" t="e">
            <v>#N/A</v>
          </cell>
          <cell r="F825" t="str">
            <v>GREY, ZANE HS</v>
          </cell>
          <cell r="G825" t="str">
            <v>GREY, ZANE HS</v>
          </cell>
          <cell r="P825">
            <v>0</v>
          </cell>
          <cell r="Y825">
            <v>10</v>
          </cell>
          <cell r="Z825">
            <v>10</v>
          </cell>
          <cell r="AA825">
            <v>165</v>
          </cell>
          <cell r="AB825">
            <v>175</v>
          </cell>
          <cell r="AE825">
            <v>175</v>
          </cell>
        </row>
        <row r="826">
          <cell r="B826">
            <v>1882901</v>
          </cell>
          <cell r="C826" t="str">
            <v>S</v>
          </cell>
          <cell r="D826">
            <v>8829</v>
          </cell>
          <cell r="E826" t="e">
            <v>#N/A</v>
          </cell>
          <cell r="F826" t="str">
            <v>ROOSEVELT HS</v>
          </cell>
          <cell r="G826" t="str">
            <v>ROOSEVELT HS</v>
          </cell>
          <cell r="P826">
            <v>0</v>
          </cell>
          <cell r="S826">
            <v>1199</v>
          </cell>
          <cell r="T826">
            <v>891</v>
          </cell>
          <cell r="U826">
            <v>661</v>
          </cell>
          <cell r="V826">
            <v>474</v>
          </cell>
          <cell r="Y826">
            <v>276</v>
          </cell>
          <cell r="Z826">
            <v>276</v>
          </cell>
          <cell r="AA826">
            <v>3225</v>
          </cell>
          <cell r="AB826">
            <v>3501</v>
          </cell>
          <cell r="AE826">
            <v>3501</v>
          </cell>
        </row>
        <row r="827">
          <cell r="B827">
            <v>1882902</v>
          </cell>
          <cell r="C827" t="str">
            <v>S</v>
          </cell>
          <cell r="D827">
            <v>8829</v>
          </cell>
          <cell r="E827" t="e">
            <v>#N/A</v>
          </cell>
          <cell r="F827" t="str">
            <v>ROOSEVELT HS MATH/SCI MG</v>
          </cell>
          <cell r="G827" t="str">
            <v>ROOSEVELT HS</v>
          </cell>
          <cell r="P827">
            <v>0</v>
          </cell>
          <cell r="S827">
            <v>108</v>
          </cell>
          <cell r="T827">
            <v>119</v>
          </cell>
          <cell r="U827">
            <v>99</v>
          </cell>
          <cell r="V827">
            <v>66</v>
          </cell>
          <cell r="Y827">
            <v>1</v>
          </cell>
          <cell r="Z827">
            <v>1</v>
          </cell>
          <cell r="AA827">
            <v>392</v>
          </cell>
          <cell r="AB827">
            <v>393</v>
          </cell>
          <cell r="AE827">
            <v>393</v>
          </cell>
        </row>
        <row r="828">
          <cell r="B828">
            <v>1883101</v>
          </cell>
          <cell r="C828" t="str">
            <v>C</v>
          </cell>
          <cell r="D828">
            <v>8831</v>
          </cell>
          <cell r="E828" t="e">
            <v>#N/A</v>
          </cell>
          <cell r="F828" t="str">
            <v>BOYLE HEIGHTS HS</v>
          </cell>
          <cell r="G828" t="str">
            <v>BOYLE HEIGHTS HS</v>
          </cell>
          <cell r="P828">
            <v>0</v>
          </cell>
          <cell r="Y828">
            <v>1</v>
          </cell>
          <cell r="Z828">
            <v>1</v>
          </cell>
          <cell r="AA828">
            <v>84</v>
          </cell>
          <cell r="AB828">
            <v>85</v>
          </cell>
          <cell r="AE828">
            <v>85</v>
          </cell>
        </row>
        <row r="829">
          <cell r="B829">
            <v>1884201</v>
          </cell>
          <cell r="C829" t="str">
            <v>SPAN</v>
          </cell>
          <cell r="D829">
            <v>8842</v>
          </cell>
          <cell r="E829">
            <v>8842</v>
          </cell>
          <cell r="F829" t="str">
            <v>SHERMAN OAKS CES MAG</v>
          </cell>
          <cell r="G829" t="str">
            <v>SHERMAN OAKS CES MAG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180</v>
          </cell>
          <cell r="M829">
            <v>180</v>
          </cell>
          <cell r="N829">
            <v>0</v>
          </cell>
          <cell r="O829">
            <v>212</v>
          </cell>
          <cell r="P829">
            <v>212</v>
          </cell>
          <cell r="Q829">
            <v>217</v>
          </cell>
          <cell r="R829">
            <v>227</v>
          </cell>
          <cell r="S829">
            <v>256</v>
          </cell>
          <cell r="T829">
            <v>226</v>
          </cell>
          <cell r="U829">
            <v>191</v>
          </cell>
          <cell r="V829">
            <v>189</v>
          </cell>
          <cell r="W829">
            <v>0</v>
          </cell>
          <cell r="Z829">
            <v>0</v>
          </cell>
          <cell r="AA829">
            <v>1878</v>
          </cell>
          <cell r="AB829">
            <v>1878</v>
          </cell>
          <cell r="AC829">
            <v>0</v>
          </cell>
          <cell r="AD829">
            <v>0</v>
          </cell>
          <cell r="AE829">
            <v>1878</v>
          </cell>
        </row>
        <row r="830">
          <cell r="B830">
            <v>1884301</v>
          </cell>
          <cell r="C830" t="str">
            <v>S</v>
          </cell>
          <cell r="D830">
            <v>8843</v>
          </cell>
          <cell r="E830" t="e">
            <v>#N/A</v>
          </cell>
          <cell r="F830" t="str">
            <v>SAN FERNANDO HS</v>
          </cell>
          <cell r="G830" t="str">
            <v>SAN FERNANDO HS</v>
          </cell>
          <cell r="P830">
            <v>0</v>
          </cell>
          <cell r="S830">
            <v>1017</v>
          </cell>
          <cell r="T830">
            <v>701</v>
          </cell>
          <cell r="U830">
            <v>601</v>
          </cell>
          <cell r="V830">
            <v>403</v>
          </cell>
          <cell r="Y830">
            <v>170</v>
          </cell>
          <cell r="Z830">
            <v>170</v>
          </cell>
          <cell r="AA830">
            <v>2722</v>
          </cell>
          <cell r="AB830">
            <v>2892</v>
          </cell>
          <cell r="AE830">
            <v>2892</v>
          </cell>
        </row>
        <row r="831">
          <cell r="B831">
            <v>1884302</v>
          </cell>
          <cell r="C831" t="str">
            <v>S</v>
          </cell>
          <cell r="D831">
            <v>8843</v>
          </cell>
          <cell r="E831" t="e">
            <v>#N/A</v>
          </cell>
          <cell r="F831" t="str">
            <v>SAN FERNANDO MAG CTR</v>
          </cell>
          <cell r="G831" t="str">
            <v>SAN FERNANDO HS</v>
          </cell>
          <cell r="P831">
            <v>0</v>
          </cell>
          <cell r="S831">
            <v>108</v>
          </cell>
          <cell r="T831">
            <v>109</v>
          </cell>
          <cell r="U831">
            <v>91</v>
          </cell>
          <cell r="V831">
            <v>83</v>
          </cell>
          <cell r="Z831">
            <v>0</v>
          </cell>
          <cell r="AA831">
            <v>391</v>
          </cell>
          <cell r="AB831">
            <v>391</v>
          </cell>
          <cell r="AE831">
            <v>391</v>
          </cell>
        </row>
        <row r="832">
          <cell r="B832">
            <v>1884501</v>
          </cell>
          <cell r="C832" t="str">
            <v>C</v>
          </cell>
          <cell r="D832">
            <v>8845</v>
          </cell>
          <cell r="E832" t="e">
            <v>#N/A</v>
          </cell>
          <cell r="F832" t="str">
            <v>MISSION HS</v>
          </cell>
          <cell r="G832" t="str">
            <v>MISSION HS</v>
          </cell>
          <cell r="P832">
            <v>0</v>
          </cell>
          <cell r="Z832">
            <v>0</v>
          </cell>
          <cell r="AA832">
            <v>70</v>
          </cell>
          <cell r="AB832">
            <v>70</v>
          </cell>
          <cell r="AE832">
            <v>70</v>
          </cell>
        </row>
        <row r="833">
          <cell r="B833">
            <v>1885001</v>
          </cell>
          <cell r="C833" t="str">
            <v>S</v>
          </cell>
          <cell r="D833">
            <v>8850</v>
          </cell>
          <cell r="E833" t="e">
            <v>#N/A</v>
          </cell>
          <cell r="F833" t="str">
            <v>SAN PEDRO HS</v>
          </cell>
          <cell r="G833" t="str">
            <v>SAN PEDRO HS</v>
          </cell>
          <cell r="P833">
            <v>0</v>
          </cell>
          <cell r="S833">
            <v>1000</v>
          </cell>
          <cell r="T833">
            <v>722</v>
          </cell>
          <cell r="U833">
            <v>603</v>
          </cell>
          <cell r="V833">
            <v>387</v>
          </cell>
          <cell r="Y833">
            <v>161</v>
          </cell>
          <cell r="Z833">
            <v>161</v>
          </cell>
          <cell r="AA833">
            <v>2712</v>
          </cell>
          <cell r="AB833">
            <v>2873</v>
          </cell>
          <cell r="AE833">
            <v>2873</v>
          </cell>
        </row>
        <row r="834">
          <cell r="B834">
            <v>1885002</v>
          </cell>
          <cell r="C834" t="str">
            <v>S</v>
          </cell>
          <cell r="D834">
            <v>8850</v>
          </cell>
          <cell r="E834" t="e">
            <v>#N/A</v>
          </cell>
          <cell r="F834" t="str">
            <v>SAN PEDRO POLICE ACAD</v>
          </cell>
          <cell r="G834" t="str">
            <v>SAN PEDRO HS</v>
          </cell>
          <cell r="P834">
            <v>0</v>
          </cell>
          <cell r="S834">
            <v>41</v>
          </cell>
          <cell r="T834">
            <v>21</v>
          </cell>
          <cell r="U834">
            <v>21</v>
          </cell>
          <cell r="V834">
            <v>21</v>
          </cell>
          <cell r="Z834">
            <v>0</v>
          </cell>
          <cell r="AA834">
            <v>104</v>
          </cell>
          <cell r="AB834">
            <v>104</v>
          </cell>
          <cell r="AE834">
            <v>104</v>
          </cell>
        </row>
        <row r="835">
          <cell r="B835">
            <v>1885003</v>
          </cell>
          <cell r="C835" t="str">
            <v>S</v>
          </cell>
          <cell r="D835">
            <v>8850</v>
          </cell>
          <cell r="E835" t="e">
            <v>#N/A</v>
          </cell>
          <cell r="F835" t="str">
            <v>SAN PEDRO HS MARINE SCI</v>
          </cell>
          <cell r="G835" t="str">
            <v>SAN PEDRO HS</v>
          </cell>
          <cell r="P835">
            <v>0</v>
          </cell>
          <cell r="S835">
            <v>101</v>
          </cell>
          <cell r="T835">
            <v>93</v>
          </cell>
          <cell r="U835">
            <v>86</v>
          </cell>
          <cell r="V835">
            <v>68</v>
          </cell>
          <cell r="Z835">
            <v>0</v>
          </cell>
          <cell r="AA835">
            <v>348</v>
          </cell>
          <cell r="AB835">
            <v>348</v>
          </cell>
          <cell r="AE835">
            <v>348</v>
          </cell>
        </row>
        <row r="836">
          <cell r="B836">
            <v>1885201</v>
          </cell>
          <cell r="C836" t="str">
            <v>C</v>
          </cell>
          <cell r="D836">
            <v>8852</v>
          </cell>
          <cell r="E836" t="e">
            <v>#N/A</v>
          </cell>
          <cell r="F836" t="str">
            <v>ANGEL'S GATE HS</v>
          </cell>
          <cell r="G836" t="str">
            <v>ANGEL'S GATE HS</v>
          </cell>
          <cell r="P836">
            <v>0</v>
          </cell>
          <cell r="Z836">
            <v>0</v>
          </cell>
          <cell r="AA836">
            <v>68</v>
          </cell>
          <cell r="AB836">
            <v>68</v>
          </cell>
          <cell r="AE836">
            <v>68</v>
          </cell>
        </row>
        <row r="837">
          <cell r="B837">
            <v>1885301</v>
          </cell>
          <cell r="C837" t="str">
            <v>S</v>
          </cell>
          <cell r="D837">
            <v>8853</v>
          </cell>
          <cell r="E837">
            <v>8853</v>
          </cell>
          <cell r="F837" t="str">
            <v>ORTHOPAEDIC MED MAG</v>
          </cell>
          <cell r="G837" t="str">
            <v>ORTHOPAEDIC MED MAG</v>
          </cell>
          <cell r="P837">
            <v>0</v>
          </cell>
          <cell r="S837">
            <v>273</v>
          </cell>
          <cell r="T837">
            <v>227</v>
          </cell>
          <cell r="U837">
            <v>208</v>
          </cell>
          <cell r="V837">
            <v>143</v>
          </cell>
          <cell r="Z837">
            <v>0</v>
          </cell>
          <cell r="AA837">
            <v>851</v>
          </cell>
          <cell r="AB837">
            <v>851</v>
          </cell>
          <cell r="AE837">
            <v>851</v>
          </cell>
        </row>
        <row r="838">
          <cell r="B838">
            <v>1887101</v>
          </cell>
          <cell r="C838" t="str">
            <v>S</v>
          </cell>
          <cell r="D838">
            <v>8871</v>
          </cell>
          <cell r="E838" t="e">
            <v>#N/A</v>
          </cell>
          <cell r="F838" t="str">
            <v>SOUTH GATE HS</v>
          </cell>
          <cell r="G838" t="str">
            <v>SOUTH GATE HS</v>
          </cell>
          <cell r="P838">
            <v>0</v>
          </cell>
          <cell r="S838">
            <v>912</v>
          </cell>
          <cell r="T838">
            <v>846</v>
          </cell>
          <cell r="U838">
            <v>774</v>
          </cell>
          <cell r="V838">
            <v>624</v>
          </cell>
          <cell r="Y838">
            <v>148</v>
          </cell>
          <cell r="Z838">
            <v>148</v>
          </cell>
          <cell r="AA838">
            <v>3156</v>
          </cell>
          <cell r="AB838">
            <v>3304</v>
          </cell>
          <cell r="AE838">
            <v>3304</v>
          </cell>
        </row>
        <row r="839">
          <cell r="B839">
            <v>1887301</v>
          </cell>
          <cell r="C839" t="str">
            <v>C</v>
          </cell>
          <cell r="D839">
            <v>8873</v>
          </cell>
          <cell r="E839" t="e">
            <v>#N/A</v>
          </cell>
          <cell r="F839" t="str">
            <v>ODYSSEY HS</v>
          </cell>
          <cell r="G839" t="str">
            <v>ODYSSEY HS</v>
          </cell>
          <cell r="P839">
            <v>0</v>
          </cell>
          <cell r="Z839">
            <v>0</v>
          </cell>
          <cell r="AA839">
            <v>140</v>
          </cell>
          <cell r="AB839">
            <v>140</v>
          </cell>
          <cell r="AE839">
            <v>140</v>
          </cell>
        </row>
        <row r="840">
          <cell r="B840">
            <v>1887601</v>
          </cell>
          <cell r="C840" t="str">
            <v>C</v>
          </cell>
          <cell r="D840">
            <v>8876</v>
          </cell>
          <cell r="E840" t="e">
            <v>#N/A</v>
          </cell>
          <cell r="F840" t="str">
            <v>EVERGREEN HS</v>
          </cell>
          <cell r="G840" t="str">
            <v>EVERGREEN HS</v>
          </cell>
          <cell r="P840">
            <v>0</v>
          </cell>
          <cell r="Y840">
            <v>8</v>
          </cell>
          <cell r="Z840">
            <v>8</v>
          </cell>
          <cell r="AA840">
            <v>68</v>
          </cell>
          <cell r="AB840">
            <v>76</v>
          </cell>
          <cell r="AE840">
            <v>76</v>
          </cell>
        </row>
        <row r="841">
          <cell r="B841">
            <v>1887801</v>
          </cell>
          <cell r="C841" t="str">
            <v>S</v>
          </cell>
          <cell r="D841">
            <v>8878</v>
          </cell>
          <cell r="E841" t="e">
            <v>#N/A</v>
          </cell>
          <cell r="F841" t="str">
            <v>SYLMAR HS</v>
          </cell>
          <cell r="G841" t="str">
            <v>SYLMAR HS</v>
          </cell>
          <cell r="P841">
            <v>0</v>
          </cell>
          <cell r="S841">
            <v>1072</v>
          </cell>
          <cell r="T841">
            <v>828</v>
          </cell>
          <cell r="U841">
            <v>460</v>
          </cell>
          <cell r="V841">
            <v>684</v>
          </cell>
          <cell r="Y841">
            <v>212</v>
          </cell>
          <cell r="Z841">
            <v>212</v>
          </cell>
          <cell r="AA841">
            <v>3044</v>
          </cell>
          <cell r="AB841">
            <v>3256</v>
          </cell>
          <cell r="AE841">
            <v>3256</v>
          </cell>
        </row>
        <row r="842">
          <cell r="B842">
            <v>1887802</v>
          </cell>
          <cell r="C842" t="str">
            <v>S</v>
          </cell>
          <cell r="D842">
            <v>8878</v>
          </cell>
          <cell r="E842" t="e">
            <v>#N/A</v>
          </cell>
          <cell r="F842" t="str">
            <v>SYLMAR MATH/SCI MAG</v>
          </cell>
          <cell r="G842" t="str">
            <v>SYLMAR HS</v>
          </cell>
          <cell r="P842">
            <v>0</v>
          </cell>
          <cell r="S842">
            <v>103</v>
          </cell>
          <cell r="T842">
            <v>102</v>
          </cell>
          <cell r="U842">
            <v>98</v>
          </cell>
          <cell r="V842">
            <v>91</v>
          </cell>
          <cell r="Z842">
            <v>0</v>
          </cell>
          <cell r="AA842">
            <v>394</v>
          </cell>
          <cell r="AB842">
            <v>394</v>
          </cell>
          <cell r="AE842">
            <v>394</v>
          </cell>
        </row>
        <row r="843">
          <cell r="B843">
            <v>1888001</v>
          </cell>
          <cell r="C843" t="str">
            <v>S</v>
          </cell>
          <cell r="D843">
            <v>8880</v>
          </cell>
          <cell r="E843" t="e">
            <v>#N/A</v>
          </cell>
          <cell r="F843" t="str">
            <v>TAFT HS</v>
          </cell>
          <cell r="G843" t="str">
            <v>TAFT HS</v>
          </cell>
          <cell r="P843">
            <v>0</v>
          </cell>
          <cell r="S843">
            <v>749</v>
          </cell>
          <cell r="T843">
            <v>684</v>
          </cell>
          <cell r="U843">
            <v>649</v>
          </cell>
          <cell r="V843">
            <v>551</v>
          </cell>
          <cell r="Y843">
            <v>146</v>
          </cell>
          <cell r="Z843">
            <v>146</v>
          </cell>
          <cell r="AA843">
            <v>2633</v>
          </cell>
          <cell r="AB843">
            <v>2779</v>
          </cell>
          <cell r="AE843">
            <v>2779</v>
          </cell>
        </row>
        <row r="844">
          <cell r="B844">
            <v>1888101</v>
          </cell>
          <cell r="C844" t="str">
            <v>S</v>
          </cell>
          <cell r="D844">
            <v>8881</v>
          </cell>
          <cell r="E844" t="e">
            <v>#N/A</v>
          </cell>
          <cell r="F844" t="str">
            <v>SOUTH EAST HS</v>
          </cell>
          <cell r="G844" t="str">
            <v>SOUTH EAST HS</v>
          </cell>
          <cell r="P844">
            <v>0</v>
          </cell>
          <cell r="S844">
            <v>953</v>
          </cell>
          <cell r="T844">
            <v>743</v>
          </cell>
          <cell r="U844">
            <v>604</v>
          </cell>
          <cell r="V844">
            <v>456</v>
          </cell>
          <cell r="Y844">
            <v>113</v>
          </cell>
          <cell r="Z844">
            <v>113</v>
          </cell>
          <cell r="AA844">
            <v>2756</v>
          </cell>
          <cell r="AB844">
            <v>2869</v>
          </cell>
          <cell r="AE844">
            <v>2869</v>
          </cell>
        </row>
        <row r="845">
          <cell r="B845">
            <v>1888201</v>
          </cell>
          <cell r="C845" t="str">
            <v>S</v>
          </cell>
          <cell r="D845">
            <v>8882</v>
          </cell>
          <cell r="E845" t="e">
            <v>#N/A</v>
          </cell>
          <cell r="F845" t="str">
            <v>MAYWOOD ACADEMY HS</v>
          </cell>
          <cell r="G845" t="str">
            <v>MAYWOOD ACADEMY HS</v>
          </cell>
          <cell r="P845">
            <v>0</v>
          </cell>
          <cell r="S845">
            <v>372</v>
          </cell>
          <cell r="T845">
            <v>280</v>
          </cell>
          <cell r="U845">
            <v>254</v>
          </cell>
          <cell r="V845">
            <v>407</v>
          </cell>
          <cell r="Y845">
            <v>39</v>
          </cell>
          <cell r="Z845">
            <v>39</v>
          </cell>
          <cell r="AA845">
            <v>1313</v>
          </cell>
          <cell r="AB845">
            <v>1352</v>
          </cell>
          <cell r="AE845">
            <v>1352</v>
          </cell>
        </row>
        <row r="846">
          <cell r="B846">
            <v>1888301</v>
          </cell>
          <cell r="C846" t="str">
            <v>C</v>
          </cell>
          <cell r="D846">
            <v>8883</v>
          </cell>
          <cell r="E846" t="e">
            <v>#N/A</v>
          </cell>
          <cell r="F846" t="str">
            <v>THOREAU HS</v>
          </cell>
          <cell r="G846" t="str">
            <v>THOREAU HS</v>
          </cell>
          <cell r="P846">
            <v>0</v>
          </cell>
          <cell r="Y846">
            <v>1</v>
          </cell>
          <cell r="Z846">
            <v>1</v>
          </cell>
          <cell r="AA846">
            <v>86</v>
          </cell>
          <cell r="AB846">
            <v>87</v>
          </cell>
          <cell r="AE846">
            <v>87</v>
          </cell>
        </row>
        <row r="847">
          <cell r="B847">
            <v>1888601</v>
          </cell>
          <cell r="C847" t="str">
            <v>S</v>
          </cell>
          <cell r="D847">
            <v>8886</v>
          </cell>
          <cell r="E847" t="e">
            <v>#N/A</v>
          </cell>
          <cell r="F847" t="str">
            <v>UNIVERSITY HS</v>
          </cell>
          <cell r="G847" t="str">
            <v>UNIVERSITY HS</v>
          </cell>
          <cell r="P847">
            <v>0</v>
          </cell>
          <cell r="S847">
            <v>528</v>
          </cell>
          <cell r="T847">
            <v>622</v>
          </cell>
          <cell r="U847">
            <v>596</v>
          </cell>
          <cell r="V847">
            <v>423</v>
          </cell>
          <cell r="Y847">
            <v>82</v>
          </cell>
          <cell r="Z847">
            <v>82</v>
          </cell>
          <cell r="AA847">
            <v>2169</v>
          </cell>
          <cell r="AB847">
            <v>2251</v>
          </cell>
          <cell r="AE847">
            <v>2251</v>
          </cell>
        </row>
        <row r="848">
          <cell r="B848">
            <v>1889301</v>
          </cell>
          <cell r="C848" t="str">
            <v>S</v>
          </cell>
          <cell r="D848">
            <v>8893</v>
          </cell>
          <cell r="E848" t="e">
            <v>#N/A</v>
          </cell>
          <cell r="F848" t="str">
            <v>VAN NUYS HS</v>
          </cell>
          <cell r="G848" t="str">
            <v>VAN NUYS HS</v>
          </cell>
          <cell r="P848">
            <v>0</v>
          </cell>
          <cell r="S848">
            <v>664</v>
          </cell>
          <cell r="T848">
            <v>443</v>
          </cell>
          <cell r="U848">
            <v>371</v>
          </cell>
          <cell r="V848">
            <v>236</v>
          </cell>
          <cell r="Y848">
            <v>113</v>
          </cell>
          <cell r="Z848">
            <v>113</v>
          </cell>
          <cell r="AA848">
            <v>1714</v>
          </cell>
          <cell r="AB848">
            <v>1827</v>
          </cell>
          <cell r="AE848">
            <v>1827</v>
          </cell>
        </row>
        <row r="849">
          <cell r="B849">
            <v>1889302</v>
          </cell>
          <cell r="C849" t="str">
            <v>S</v>
          </cell>
          <cell r="D849">
            <v>8893</v>
          </cell>
          <cell r="E849" t="e">
            <v>#N/A</v>
          </cell>
          <cell r="F849" t="str">
            <v>VAN NUYS HS MEDICAL MAG</v>
          </cell>
          <cell r="G849" t="str">
            <v>VAN NUYS HS</v>
          </cell>
          <cell r="P849">
            <v>0</v>
          </cell>
          <cell r="S849">
            <v>63</v>
          </cell>
          <cell r="T849">
            <v>59</v>
          </cell>
          <cell r="U849">
            <v>53</v>
          </cell>
          <cell r="V849">
            <v>52</v>
          </cell>
          <cell r="Z849">
            <v>0</v>
          </cell>
          <cell r="AA849">
            <v>227</v>
          </cell>
          <cell r="AB849">
            <v>227</v>
          </cell>
          <cell r="AE849">
            <v>227</v>
          </cell>
        </row>
        <row r="850">
          <cell r="B850">
            <v>1889303</v>
          </cell>
          <cell r="C850" t="str">
            <v>S</v>
          </cell>
          <cell r="D850">
            <v>8893</v>
          </cell>
          <cell r="E850" t="e">
            <v>#N/A</v>
          </cell>
          <cell r="F850" t="str">
            <v>VAN NUYS HS MAG M/S</v>
          </cell>
          <cell r="G850" t="str">
            <v>VAN NUYS HS</v>
          </cell>
          <cell r="P850">
            <v>0</v>
          </cell>
          <cell r="S850">
            <v>156</v>
          </cell>
          <cell r="T850">
            <v>141</v>
          </cell>
          <cell r="U850">
            <v>152</v>
          </cell>
          <cell r="V850">
            <v>145</v>
          </cell>
          <cell r="Z850">
            <v>0</v>
          </cell>
          <cell r="AA850">
            <v>594</v>
          </cell>
          <cell r="AB850">
            <v>594</v>
          </cell>
          <cell r="AE850">
            <v>594</v>
          </cell>
        </row>
        <row r="851">
          <cell r="B851">
            <v>1889304</v>
          </cell>
          <cell r="C851" t="str">
            <v>S</v>
          </cell>
          <cell r="D851">
            <v>8893</v>
          </cell>
          <cell r="E851" t="e">
            <v>#N/A</v>
          </cell>
          <cell r="F851" t="str">
            <v>VAN NUYS HS MAG PERF</v>
          </cell>
          <cell r="G851" t="str">
            <v>VAN NUYS HS</v>
          </cell>
          <cell r="P851">
            <v>0</v>
          </cell>
          <cell r="S851">
            <v>131</v>
          </cell>
          <cell r="T851">
            <v>117</v>
          </cell>
          <cell r="U851">
            <v>99</v>
          </cell>
          <cell r="V851">
            <v>109</v>
          </cell>
          <cell r="Y851">
            <v>1</v>
          </cell>
          <cell r="Z851">
            <v>1</v>
          </cell>
          <cell r="AA851">
            <v>456</v>
          </cell>
          <cell r="AB851">
            <v>457</v>
          </cell>
          <cell r="AE851">
            <v>457</v>
          </cell>
        </row>
        <row r="852">
          <cell r="B852">
            <v>1889501</v>
          </cell>
          <cell r="C852" t="str">
            <v>C</v>
          </cell>
          <cell r="D852">
            <v>8895</v>
          </cell>
          <cell r="E852" t="e">
            <v>#N/A</v>
          </cell>
          <cell r="F852" t="str">
            <v>ROGERS, WILL HS</v>
          </cell>
          <cell r="G852" t="str">
            <v>ROGERS, WILL HS</v>
          </cell>
          <cell r="P852">
            <v>0</v>
          </cell>
          <cell r="Y852">
            <v>9</v>
          </cell>
          <cell r="Z852">
            <v>9</v>
          </cell>
          <cell r="AA852">
            <v>106</v>
          </cell>
          <cell r="AB852">
            <v>115</v>
          </cell>
          <cell r="AE852">
            <v>115</v>
          </cell>
        </row>
        <row r="853">
          <cell r="B853">
            <v>1890701</v>
          </cell>
          <cell r="C853" t="str">
            <v>S</v>
          </cell>
          <cell r="D853">
            <v>8907</v>
          </cell>
          <cell r="E853" t="e">
            <v>#N/A</v>
          </cell>
          <cell r="F853" t="str">
            <v>VENICE HS</v>
          </cell>
          <cell r="G853" t="str">
            <v>VENICE HS</v>
          </cell>
          <cell r="P853">
            <v>0</v>
          </cell>
          <cell r="S853">
            <v>692</v>
          </cell>
          <cell r="T853">
            <v>557</v>
          </cell>
          <cell r="U853">
            <v>414</v>
          </cell>
          <cell r="V853">
            <v>291</v>
          </cell>
          <cell r="Y853">
            <v>148</v>
          </cell>
          <cell r="Z853">
            <v>148</v>
          </cell>
          <cell r="AA853">
            <v>1958</v>
          </cell>
          <cell r="AB853">
            <v>2106</v>
          </cell>
          <cell r="AE853">
            <v>2106</v>
          </cell>
        </row>
        <row r="854">
          <cell r="B854">
            <v>1890702</v>
          </cell>
          <cell r="C854" t="str">
            <v>S</v>
          </cell>
          <cell r="D854">
            <v>8907</v>
          </cell>
          <cell r="E854" t="e">
            <v>#N/A</v>
          </cell>
          <cell r="F854" t="str">
            <v>VENICE FOR LANG MAG</v>
          </cell>
          <cell r="G854" t="str">
            <v>VENICE HS</v>
          </cell>
          <cell r="P854">
            <v>0</v>
          </cell>
          <cell r="S854">
            <v>152</v>
          </cell>
          <cell r="T854">
            <v>148</v>
          </cell>
          <cell r="U854">
            <v>129</v>
          </cell>
          <cell r="V854">
            <v>108</v>
          </cell>
          <cell r="Z854">
            <v>0</v>
          </cell>
          <cell r="AA854">
            <v>537</v>
          </cell>
          <cell r="AB854">
            <v>537</v>
          </cell>
          <cell r="AE854">
            <v>537</v>
          </cell>
        </row>
        <row r="855">
          <cell r="B855">
            <v>1890901</v>
          </cell>
          <cell r="C855" t="str">
            <v>C</v>
          </cell>
          <cell r="D855">
            <v>8909</v>
          </cell>
          <cell r="E855" t="e">
            <v>#N/A</v>
          </cell>
          <cell r="F855" t="str">
            <v>PHOENIX HS</v>
          </cell>
          <cell r="G855" t="str">
            <v>PHOENIX HS</v>
          </cell>
          <cell r="P855">
            <v>0</v>
          </cell>
          <cell r="Z855">
            <v>0</v>
          </cell>
          <cell r="AA855">
            <v>62</v>
          </cell>
          <cell r="AB855">
            <v>62</v>
          </cell>
          <cell r="AE855">
            <v>62</v>
          </cell>
        </row>
        <row r="856">
          <cell r="B856">
            <v>1891401</v>
          </cell>
          <cell r="C856" t="str">
            <v>S</v>
          </cell>
          <cell r="D856">
            <v>8914</v>
          </cell>
          <cell r="E856" t="e">
            <v>#N/A</v>
          </cell>
          <cell r="F856" t="str">
            <v>VERDUGO HILLS HS</v>
          </cell>
          <cell r="G856" t="str">
            <v>VERDUGO HILLS HS</v>
          </cell>
          <cell r="P856">
            <v>0</v>
          </cell>
          <cell r="S856">
            <v>499</v>
          </cell>
          <cell r="T856">
            <v>453</v>
          </cell>
          <cell r="U856">
            <v>391</v>
          </cell>
          <cell r="V856">
            <v>299</v>
          </cell>
          <cell r="Y856">
            <v>149</v>
          </cell>
          <cell r="Z856">
            <v>149</v>
          </cell>
          <cell r="AA856">
            <v>1642</v>
          </cell>
          <cell r="AB856">
            <v>1791</v>
          </cell>
          <cell r="AE856">
            <v>1791</v>
          </cell>
        </row>
        <row r="857">
          <cell r="B857">
            <v>1891402</v>
          </cell>
          <cell r="C857" t="str">
            <v>S</v>
          </cell>
          <cell r="D857">
            <v>8914</v>
          </cell>
          <cell r="E857" t="e">
            <v>#N/A</v>
          </cell>
          <cell r="F857" t="str">
            <v>VERDUGO HILLS MULTIMEDIA</v>
          </cell>
          <cell r="G857" t="str">
            <v>VERDUGO HILLS HS</v>
          </cell>
          <cell r="P857">
            <v>0</v>
          </cell>
          <cell r="S857">
            <v>108</v>
          </cell>
          <cell r="T857">
            <v>97</v>
          </cell>
          <cell r="U857">
            <v>69</v>
          </cell>
          <cell r="V857">
            <v>89</v>
          </cell>
          <cell r="Z857">
            <v>0</v>
          </cell>
          <cell r="AA857">
            <v>363</v>
          </cell>
          <cell r="AB857">
            <v>363</v>
          </cell>
          <cell r="AE857">
            <v>363</v>
          </cell>
        </row>
        <row r="858">
          <cell r="B858">
            <v>1891601</v>
          </cell>
          <cell r="C858" t="str">
            <v>C</v>
          </cell>
          <cell r="D858">
            <v>8916</v>
          </cell>
          <cell r="E858" t="e">
            <v>#N/A</v>
          </cell>
          <cell r="F858" t="str">
            <v>MT LUKENS HS</v>
          </cell>
          <cell r="G858" t="str">
            <v>MT LUKENS HS</v>
          </cell>
          <cell r="P858">
            <v>0</v>
          </cell>
          <cell r="Z858">
            <v>0</v>
          </cell>
          <cell r="AA858">
            <v>78</v>
          </cell>
          <cell r="AB858">
            <v>78</v>
          </cell>
          <cell r="AE858">
            <v>78</v>
          </cell>
        </row>
        <row r="859">
          <cell r="B859">
            <v>1892801</v>
          </cell>
          <cell r="C859" t="str">
            <v>S</v>
          </cell>
          <cell r="D859">
            <v>8928</v>
          </cell>
          <cell r="E859" t="e">
            <v>#N/A</v>
          </cell>
          <cell r="F859" t="str">
            <v>WASHINGTON HS</v>
          </cell>
          <cell r="G859" t="str">
            <v>WASHINGTON HS</v>
          </cell>
          <cell r="P859">
            <v>0</v>
          </cell>
          <cell r="S859">
            <v>488</v>
          </cell>
          <cell r="T859">
            <v>398</v>
          </cell>
          <cell r="U859">
            <v>304</v>
          </cell>
          <cell r="V859">
            <v>303</v>
          </cell>
          <cell r="Y859">
            <v>186</v>
          </cell>
          <cell r="Z859">
            <v>186</v>
          </cell>
          <cell r="AA859">
            <v>1493</v>
          </cell>
          <cell r="AB859">
            <v>1679</v>
          </cell>
          <cell r="AE859">
            <v>1679</v>
          </cell>
        </row>
        <row r="860">
          <cell r="B860">
            <v>1892802</v>
          </cell>
          <cell r="C860" t="str">
            <v>S</v>
          </cell>
          <cell r="D860">
            <v>8928</v>
          </cell>
          <cell r="E860" t="e">
            <v>#N/A</v>
          </cell>
          <cell r="F860" t="str">
            <v>WASHINGTON HS MUSIC MAG</v>
          </cell>
          <cell r="G860" t="str">
            <v>WASHINGTON HS</v>
          </cell>
          <cell r="P860">
            <v>0</v>
          </cell>
          <cell r="S860">
            <v>25</v>
          </cell>
          <cell r="T860">
            <v>27</v>
          </cell>
          <cell r="U860">
            <v>33</v>
          </cell>
          <cell r="V860">
            <v>36</v>
          </cell>
          <cell r="Y860">
            <v>1</v>
          </cell>
          <cell r="Z860">
            <v>1</v>
          </cell>
          <cell r="AA860">
            <v>121</v>
          </cell>
          <cell r="AB860">
            <v>122</v>
          </cell>
          <cell r="AE860">
            <v>122</v>
          </cell>
        </row>
        <row r="861">
          <cell r="B861">
            <v>1892803</v>
          </cell>
          <cell r="C861" t="str">
            <v>S</v>
          </cell>
          <cell r="D861">
            <v>8928</v>
          </cell>
          <cell r="E861" t="e">
            <v>#N/A</v>
          </cell>
          <cell r="F861" t="str">
            <v>WASHINGTON HS M/S MG CTR</v>
          </cell>
          <cell r="G861" t="str">
            <v>WASHINGTON HS</v>
          </cell>
          <cell r="P861">
            <v>0</v>
          </cell>
          <cell r="S861">
            <v>35</v>
          </cell>
          <cell r="T861">
            <v>48</v>
          </cell>
          <cell r="U861">
            <v>56</v>
          </cell>
          <cell r="V861">
            <v>61</v>
          </cell>
          <cell r="Z861">
            <v>0</v>
          </cell>
          <cell r="AA861">
            <v>200</v>
          </cell>
          <cell r="AB861">
            <v>200</v>
          </cell>
          <cell r="AE861">
            <v>200</v>
          </cell>
        </row>
        <row r="862">
          <cell r="B862">
            <v>1892804</v>
          </cell>
          <cell r="C862" t="str">
            <v>S</v>
          </cell>
          <cell r="D862">
            <v>8928</v>
          </cell>
          <cell r="E862" t="e">
            <v>#N/A</v>
          </cell>
          <cell r="F862" t="str">
            <v>WASHINGTON HS C/A MG CTR</v>
          </cell>
          <cell r="G862" t="str">
            <v>WASHINGTON HS</v>
          </cell>
          <cell r="P862">
            <v>0</v>
          </cell>
          <cell r="S862">
            <v>40</v>
          </cell>
          <cell r="T862">
            <v>50</v>
          </cell>
          <cell r="U862">
            <v>40</v>
          </cell>
          <cell r="V862">
            <v>68</v>
          </cell>
          <cell r="Z862">
            <v>0</v>
          </cell>
          <cell r="AA862">
            <v>198</v>
          </cell>
          <cell r="AB862">
            <v>198</v>
          </cell>
          <cell r="AE862">
            <v>198</v>
          </cell>
        </row>
        <row r="863">
          <cell r="B863">
            <v>1893001</v>
          </cell>
          <cell r="C863" t="str">
            <v>C</v>
          </cell>
          <cell r="D863">
            <v>8930</v>
          </cell>
          <cell r="E863" t="e">
            <v>#N/A</v>
          </cell>
          <cell r="F863" t="str">
            <v>ELLINGTON HS</v>
          </cell>
          <cell r="G863" t="str">
            <v>ELLINGTON HS</v>
          </cell>
          <cell r="P863">
            <v>0</v>
          </cell>
          <cell r="Y863">
            <v>23</v>
          </cell>
          <cell r="Z863">
            <v>23</v>
          </cell>
          <cell r="AA863">
            <v>96</v>
          </cell>
          <cell r="AB863">
            <v>119</v>
          </cell>
          <cell r="AE863">
            <v>119</v>
          </cell>
        </row>
        <row r="864">
          <cell r="B864">
            <v>1894301</v>
          </cell>
          <cell r="C864" t="str">
            <v>S</v>
          </cell>
          <cell r="D864">
            <v>8943</v>
          </cell>
          <cell r="E864" t="e">
            <v>#N/A</v>
          </cell>
          <cell r="F864" t="str">
            <v>WESTCHESTER HS</v>
          </cell>
          <cell r="G864" t="str">
            <v>WESTCHESTER HS</v>
          </cell>
          <cell r="P864">
            <v>0</v>
          </cell>
          <cell r="S864">
            <v>371</v>
          </cell>
          <cell r="T864">
            <v>312</v>
          </cell>
          <cell r="U864">
            <v>239</v>
          </cell>
          <cell r="V864">
            <v>281</v>
          </cell>
          <cell r="Y864">
            <v>85</v>
          </cell>
          <cell r="Z864">
            <v>85</v>
          </cell>
          <cell r="AA864">
            <v>1203</v>
          </cell>
          <cell r="AB864">
            <v>1288</v>
          </cell>
          <cell r="AE864">
            <v>1288</v>
          </cell>
        </row>
        <row r="865">
          <cell r="B865">
            <v>1894302</v>
          </cell>
          <cell r="C865" t="str">
            <v>S</v>
          </cell>
          <cell r="D865">
            <v>8943</v>
          </cell>
          <cell r="E865" t="e">
            <v>#N/A</v>
          </cell>
          <cell r="F865" t="str">
            <v>WESTCHESTER M/S MAG CTR</v>
          </cell>
          <cell r="G865" t="str">
            <v>WESTCHESTER HS</v>
          </cell>
          <cell r="P865">
            <v>0</v>
          </cell>
          <cell r="S865">
            <v>140</v>
          </cell>
          <cell r="T865">
            <v>105</v>
          </cell>
          <cell r="U865">
            <v>97</v>
          </cell>
          <cell r="V865">
            <v>96</v>
          </cell>
          <cell r="Y865">
            <v>2</v>
          </cell>
          <cell r="Z865">
            <v>2</v>
          </cell>
          <cell r="AA865">
            <v>438</v>
          </cell>
          <cell r="AB865">
            <v>440</v>
          </cell>
          <cell r="AE865">
            <v>440</v>
          </cell>
        </row>
        <row r="866">
          <cell r="B866">
            <v>1894801</v>
          </cell>
          <cell r="C866" t="str">
            <v>O</v>
          </cell>
          <cell r="D866">
            <v>8948</v>
          </cell>
          <cell r="E866" t="e">
            <v>#N/A</v>
          </cell>
          <cell r="F866" t="str">
            <v>YOUTH OPP UNLIMITED</v>
          </cell>
          <cell r="G866" t="str">
            <v>YOUTH OPP UNLIMITED</v>
          </cell>
          <cell r="P866">
            <v>0</v>
          </cell>
          <cell r="Z866">
            <v>0</v>
          </cell>
          <cell r="AA866">
            <v>327</v>
          </cell>
          <cell r="AB866">
            <v>327</v>
          </cell>
          <cell r="AE866">
            <v>327</v>
          </cell>
        </row>
        <row r="867">
          <cell r="B867">
            <v>1899101</v>
          </cell>
          <cell r="C867" t="str">
            <v>T</v>
          </cell>
          <cell r="D867">
            <v>8991</v>
          </cell>
          <cell r="E867" t="e">
            <v>#N/A</v>
          </cell>
          <cell r="F867" t="str">
            <v>CDS TRI-C</v>
          </cell>
          <cell r="G867" t="str">
            <v>CDS TRI-C</v>
          </cell>
          <cell r="P867">
            <v>0</v>
          </cell>
          <cell r="R867">
            <v>1</v>
          </cell>
          <cell r="S867">
            <v>84</v>
          </cell>
          <cell r="T867">
            <v>47</v>
          </cell>
          <cell r="U867">
            <v>25</v>
          </cell>
          <cell r="V867">
            <v>8</v>
          </cell>
          <cell r="Y867">
            <v>35</v>
          </cell>
          <cell r="Z867">
            <v>35</v>
          </cell>
          <cell r="AA867">
            <v>165</v>
          </cell>
          <cell r="AB867">
            <v>200</v>
          </cell>
          <cell r="AE867">
            <v>200</v>
          </cell>
        </row>
        <row r="868">
          <cell r="B868">
            <v>1899502</v>
          </cell>
          <cell r="C868" t="str">
            <v>W</v>
          </cell>
          <cell r="D868">
            <v>8995</v>
          </cell>
          <cell r="E868" t="e">
            <v>#N/A</v>
          </cell>
          <cell r="F868" t="str">
            <v>FRIEDMAN/CENTRAL AEWC</v>
          </cell>
          <cell r="G868" t="str">
            <v>FRIEDMAN/CENTRAL AEWC</v>
          </cell>
          <cell r="P868">
            <v>0</v>
          </cell>
          <cell r="S868">
            <v>25</v>
          </cell>
          <cell r="T868">
            <v>57</v>
          </cell>
          <cell r="U868">
            <v>32</v>
          </cell>
          <cell r="V868">
            <v>9</v>
          </cell>
          <cell r="Z868">
            <v>0</v>
          </cell>
          <cell r="AA868">
            <v>123</v>
          </cell>
          <cell r="AB868">
            <v>123</v>
          </cell>
          <cell r="AE868">
            <v>123</v>
          </cell>
        </row>
        <row r="869">
          <cell r="B869">
            <v>1899503</v>
          </cell>
          <cell r="C869" t="str">
            <v>W</v>
          </cell>
          <cell r="D869">
            <v>8995</v>
          </cell>
          <cell r="E869" t="e">
            <v>#N/A</v>
          </cell>
          <cell r="F869" t="str">
            <v>BELMONT AEWC</v>
          </cell>
          <cell r="G869" t="str">
            <v>BELMONT AEWC</v>
          </cell>
          <cell r="P869">
            <v>0</v>
          </cell>
          <cell r="S869">
            <v>5</v>
          </cell>
          <cell r="T869">
            <v>36</v>
          </cell>
          <cell r="U869">
            <v>28</v>
          </cell>
          <cell r="V869">
            <v>17</v>
          </cell>
          <cell r="Z869">
            <v>0</v>
          </cell>
          <cell r="AA869">
            <v>86</v>
          </cell>
          <cell r="AB869">
            <v>86</v>
          </cell>
          <cell r="AE869">
            <v>86</v>
          </cell>
        </row>
        <row r="870">
          <cell r="B870">
            <v>1899504</v>
          </cell>
          <cell r="C870" t="str">
            <v>W</v>
          </cell>
          <cell r="D870">
            <v>8995</v>
          </cell>
          <cell r="E870" t="e">
            <v>#N/A</v>
          </cell>
          <cell r="F870" t="str">
            <v>MID-WILSHIRE/LATC AEWC</v>
          </cell>
          <cell r="G870" t="str">
            <v>MID-WILSHIRE/LATC AEWC</v>
          </cell>
          <cell r="P870">
            <v>0</v>
          </cell>
          <cell r="S870">
            <v>23</v>
          </cell>
          <cell r="T870">
            <v>54</v>
          </cell>
          <cell r="U870">
            <v>41</v>
          </cell>
          <cell r="V870">
            <v>18</v>
          </cell>
          <cell r="Z870">
            <v>0</v>
          </cell>
          <cell r="AA870">
            <v>136</v>
          </cell>
          <cell r="AB870">
            <v>136</v>
          </cell>
          <cell r="AE870">
            <v>136</v>
          </cell>
        </row>
        <row r="871">
          <cell r="B871">
            <v>1899505</v>
          </cell>
          <cell r="C871" t="str">
            <v>W</v>
          </cell>
          <cell r="D871">
            <v>8995</v>
          </cell>
          <cell r="E871" t="e">
            <v>#N/A</v>
          </cell>
          <cell r="F871" t="str">
            <v>EAST LA OCCUP CTR AEWC</v>
          </cell>
          <cell r="G871" t="str">
            <v>EAST LA OCCUP CTR AEWC</v>
          </cell>
          <cell r="P871">
            <v>0</v>
          </cell>
          <cell r="S871">
            <v>39</v>
          </cell>
          <cell r="T871">
            <v>81</v>
          </cell>
          <cell r="U871">
            <v>55</v>
          </cell>
          <cell r="V871">
            <v>7</v>
          </cell>
          <cell r="Z871">
            <v>0</v>
          </cell>
          <cell r="AA871">
            <v>182</v>
          </cell>
          <cell r="AB871">
            <v>182</v>
          </cell>
          <cell r="AE871">
            <v>182</v>
          </cell>
        </row>
        <row r="872">
          <cell r="B872">
            <v>1899506</v>
          </cell>
          <cell r="C872" t="str">
            <v>W</v>
          </cell>
          <cell r="D872">
            <v>8995</v>
          </cell>
          <cell r="E872" t="e">
            <v>#N/A</v>
          </cell>
          <cell r="F872" t="str">
            <v>EAST LA SKILL CTR AEWC</v>
          </cell>
          <cell r="G872" t="str">
            <v>EAST LA SKILL CTR AEWC</v>
          </cell>
          <cell r="P872">
            <v>0</v>
          </cell>
          <cell r="S872">
            <v>25</v>
          </cell>
          <cell r="T872">
            <v>57</v>
          </cell>
          <cell r="U872">
            <v>45</v>
          </cell>
          <cell r="V872">
            <v>8</v>
          </cell>
          <cell r="Z872">
            <v>0</v>
          </cell>
          <cell r="AA872">
            <v>135</v>
          </cell>
          <cell r="AB872">
            <v>135</v>
          </cell>
          <cell r="AE872">
            <v>135</v>
          </cell>
        </row>
        <row r="873">
          <cell r="B873">
            <v>1899507</v>
          </cell>
          <cell r="C873" t="str">
            <v>W</v>
          </cell>
          <cell r="D873">
            <v>8995</v>
          </cell>
          <cell r="E873" t="e">
            <v>#N/A</v>
          </cell>
          <cell r="F873" t="str">
            <v>HARBOR OCCUP CTR AEWC</v>
          </cell>
          <cell r="G873" t="str">
            <v>HARBOR OCCUP CTR AEWC</v>
          </cell>
          <cell r="P873">
            <v>0</v>
          </cell>
          <cell r="S873">
            <v>15</v>
          </cell>
          <cell r="T873">
            <v>30</v>
          </cell>
          <cell r="U873">
            <v>20</v>
          </cell>
          <cell r="V873">
            <v>9</v>
          </cell>
          <cell r="Z873">
            <v>0</v>
          </cell>
          <cell r="AA873">
            <v>74</v>
          </cell>
          <cell r="AB873">
            <v>74</v>
          </cell>
          <cell r="AE873">
            <v>74</v>
          </cell>
        </row>
        <row r="874">
          <cell r="B874">
            <v>1899508</v>
          </cell>
          <cell r="C874" t="str">
            <v>W</v>
          </cell>
          <cell r="D874">
            <v>8995</v>
          </cell>
          <cell r="E874" t="e">
            <v>#N/A</v>
          </cell>
          <cell r="F874" t="str">
            <v>METRO SKILL CTR AEWC</v>
          </cell>
          <cell r="G874" t="str">
            <v>METRO SKILL CTR AEWC</v>
          </cell>
          <cell r="P874">
            <v>0</v>
          </cell>
          <cell r="S874">
            <v>43</v>
          </cell>
          <cell r="T874">
            <v>28</v>
          </cell>
          <cell r="U874">
            <v>23</v>
          </cell>
          <cell r="V874">
            <v>5</v>
          </cell>
          <cell r="Z874">
            <v>0</v>
          </cell>
          <cell r="AA874">
            <v>99</v>
          </cell>
          <cell r="AB874">
            <v>99</v>
          </cell>
          <cell r="AE874">
            <v>99</v>
          </cell>
        </row>
        <row r="875">
          <cell r="B875">
            <v>1899509</v>
          </cell>
          <cell r="C875" t="str">
            <v>W</v>
          </cell>
          <cell r="D875">
            <v>8995</v>
          </cell>
          <cell r="E875" t="e">
            <v>#N/A</v>
          </cell>
          <cell r="F875" t="str">
            <v>NO. VALLEY OCCUP AEWC</v>
          </cell>
          <cell r="G875" t="str">
            <v>NO. VALLEY OCCUP AEWC</v>
          </cell>
          <cell r="P875">
            <v>0</v>
          </cell>
          <cell r="S875">
            <v>27</v>
          </cell>
          <cell r="T875">
            <v>69</v>
          </cell>
          <cell r="U875">
            <v>49</v>
          </cell>
          <cell r="V875">
            <v>12</v>
          </cell>
          <cell r="Z875">
            <v>0</v>
          </cell>
          <cell r="AA875">
            <v>157</v>
          </cell>
          <cell r="AB875">
            <v>157</v>
          </cell>
          <cell r="AE875">
            <v>157</v>
          </cell>
        </row>
        <row r="876">
          <cell r="B876">
            <v>1899510</v>
          </cell>
          <cell r="C876" t="str">
            <v>W</v>
          </cell>
          <cell r="D876">
            <v>8995</v>
          </cell>
          <cell r="E876" t="e">
            <v>#N/A</v>
          </cell>
          <cell r="F876" t="str">
            <v>PACOIMA SKILL CTR AEWC</v>
          </cell>
          <cell r="G876" t="str">
            <v>PACOIMA SKILL CTR AEWC</v>
          </cell>
          <cell r="P876">
            <v>0</v>
          </cell>
          <cell r="S876">
            <v>15</v>
          </cell>
          <cell r="T876">
            <v>40</v>
          </cell>
          <cell r="U876">
            <v>24</v>
          </cell>
          <cell r="V876">
            <v>4</v>
          </cell>
          <cell r="Z876">
            <v>0</v>
          </cell>
          <cell r="AA876">
            <v>83</v>
          </cell>
          <cell r="AB876">
            <v>83</v>
          </cell>
          <cell r="AE876">
            <v>83</v>
          </cell>
        </row>
        <row r="877">
          <cell r="B877">
            <v>1899511</v>
          </cell>
          <cell r="C877" t="str">
            <v>W</v>
          </cell>
          <cell r="D877">
            <v>8995</v>
          </cell>
          <cell r="E877" t="e">
            <v>#N/A</v>
          </cell>
          <cell r="F877" t="str">
            <v>VENICE SKILL CTR AEWC</v>
          </cell>
          <cell r="G877" t="str">
            <v>VENICE SKILL CTR AEWC</v>
          </cell>
          <cell r="P877">
            <v>0</v>
          </cell>
          <cell r="S877">
            <v>17</v>
          </cell>
          <cell r="T877">
            <v>56</v>
          </cell>
          <cell r="U877">
            <v>17</v>
          </cell>
          <cell r="V877">
            <v>7</v>
          </cell>
          <cell r="Z877">
            <v>0</v>
          </cell>
          <cell r="AA877">
            <v>97</v>
          </cell>
          <cell r="AB877">
            <v>97</v>
          </cell>
          <cell r="AE877">
            <v>97</v>
          </cell>
        </row>
        <row r="878">
          <cell r="B878">
            <v>1899512</v>
          </cell>
          <cell r="C878" t="str">
            <v>W</v>
          </cell>
          <cell r="D878">
            <v>8995</v>
          </cell>
          <cell r="E878" t="e">
            <v>#N/A</v>
          </cell>
          <cell r="F878" t="str">
            <v>WATERS,MAXINE EPC AEWC</v>
          </cell>
          <cell r="G878" t="str">
            <v>WATERS,MAXINE EPC AEWC</v>
          </cell>
          <cell r="P878">
            <v>0</v>
          </cell>
          <cell r="S878">
            <v>31</v>
          </cell>
          <cell r="T878">
            <v>41</v>
          </cell>
          <cell r="U878">
            <v>21</v>
          </cell>
          <cell r="V878">
            <v>7</v>
          </cell>
          <cell r="Z878">
            <v>0</v>
          </cell>
          <cell r="AA878">
            <v>100</v>
          </cell>
          <cell r="AB878">
            <v>100</v>
          </cell>
          <cell r="AE878">
            <v>100</v>
          </cell>
        </row>
        <row r="879">
          <cell r="B879">
            <v>1899513</v>
          </cell>
          <cell r="C879" t="str">
            <v>W</v>
          </cell>
          <cell r="D879">
            <v>8995</v>
          </cell>
          <cell r="E879" t="e">
            <v>#N/A</v>
          </cell>
          <cell r="F879" t="str">
            <v>WEST VALLEY OCCUP AEWC</v>
          </cell>
          <cell r="G879" t="str">
            <v>WEST VALLEY OCCUP AEWC</v>
          </cell>
          <cell r="P879">
            <v>0</v>
          </cell>
          <cell r="S879">
            <v>77</v>
          </cell>
          <cell r="T879">
            <v>106</v>
          </cell>
          <cell r="U879">
            <v>34</v>
          </cell>
          <cell r="V879">
            <v>32</v>
          </cell>
          <cell r="Z879">
            <v>0</v>
          </cell>
          <cell r="AA879">
            <v>249</v>
          </cell>
          <cell r="AB879">
            <v>249</v>
          </cell>
          <cell r="AE879">
            <v>249</v>
          </cell>
        </row>
        <row r="880">
          <cell r="B880">
            <v>1899514</v>
          </cell>
          <cell r="C880" t="str">
            <v>W</v>
          </cell>
          <cell r="D880">
            <v>8995</v>
          </cell>
          <cell r="E880" t="e">
            <v>#N/A</v>
          </cell>
          <cell r="F880" t="str">
            <v>MANUAL ARTS/CRENSHAW AEWC</v>
          </cell>
          <cell r="G880" t="str">
            <v>MANUAL ARTS/CRENSHAW AEWC</v>
          </cell>
          <cell r="P880">
            <v>0</v>
          </cell>
          <cell r="S880">
            <v>41</v>
          </cell>
          <cell r="T880">
            <v>71</v>
          </cell>
          <cell r="U880">
            <v>17</v>
          </cell>
          <cell r="V880">
            <v>1</v>
          </cell>
          <cell r="Z880">
            <v>0</v>
          </cell>
          <cell r="AA880">
            <v>130</v>
          </cell>
          <cell r="AB880">
            <v>130</v>
          </cell>
          <cell r="AE880">
            <v>130</v>
          </cell>
        </row>
        <row r="881">
          <cell r="B881">
            <v>1899515</v>
          </cell>
          <cell r="C881" t="str">
            <v>W</v>
          </cell>
          <cell r="D881">
            <v>8995</v>
          </cell>
          <cell r="E881" t="e">
            <v>#N/A</v>
          </cell>
          <cell r="F881" t="str">
            <v>GARFIELD COMMUNITY AEWC</v>
          </cell>
          <cell r="G881" t="str">
            <v>GARFIELD COMMUNITY AEWC</v>
          </cell>
          <cell r="P881">
            <v>0</v>
          </cell>
          <cell r="S881">
            <v>27</v>
          </cell>
          <cell r="T881">
            <v>30</v>
          </cell>
          <cell r="U881">
            <v>18</v>
          </cell>
          <cell r="V881">
            <v>1</v>
          </cell>
          <cell r="Z881">
            <v>0</v>
          </cell>
          <cell r="AA881">
            <v>76</v>
          </cell>
          <cell r="AB881">
            <v>76</v>
          </cell>
          <cell r="AE881">
            <v>76</v>
          </cell>
        </row>
        <row r="882">
          <cell r="B882">
            <v>1899516</v>
          </cell>
          <cell r="C882" t="str">
            <v>W</v>
          </cell>
          <cell r="D882">
            <v>8995</v>
          </cell>
          <cell r="E882" t="e">
            <v>#N/A</v>
          </cell>
          <cell r="F882" t="str">
            <v>HOLLYWOOD COMM AEWC</v>
          </cell>
          <cell r="G882" t="str">
            <v>HOLLYWOOD COMM AEWC</v>
          </cell>
          <cell r="P882">
            <v>0</v>
          </cell>
          <cell r="S882">
            <v>16</v>
          </cell>
          <cell r="T882">
            <v>58</v>
          </cell>
          <cell r="U882">
            <v>40</v>
          </cell>
          <cell r="V882">
            <v>18</v>
          </cell>
          <cell r="Z882">
            <v>0</v>
          </cell>
          <cell r="AA882">
            <v>132</v>
          </cell>
          <cell r="AB882">
            <v>132</v>
          </cell>
          <cell r="AE882">
            <v>132</v>
          </cell>
        </row>
        <row r="883">
          <cell r="B883">
            <v>1899517</v>
          </cell>
          <cell r="C883" t="str">
            <v>W</v>
          </cell>
          <cell r="D883">
            <v>8995</v>
          </cell>
          <cell r="E883" t="e">
            <v>#N/A</v>
          </cell>
          <cell r="F883" t="str">
            <v>JEFFERSON AEWC</v>
          </cell>
          <cell r="G883" t="str">
            <v>JEFFERSON AEWC</v>
          </cell>
          <cell r="P883">
            <v>0</v>
          </cell>
          <cell r="S883">
            <v>14</v>
          </cell>
          <cell r="T883">
            <v>40</v>
          </cell>
          <cell r="U883">
            <v>21</v>
          </cell>
          <cell r="V883">
            <v>9</v>
          </cell>
          <cell r="Z883">
            <v>0</v>
          </cell>
          <cell r="AA883">
            <v>84</v>
          </cell>
          <cell r="AB883">
            <v>84</v>
          </cell>
          <cell r="AE883">
            <v>84</v>
          </cell>
        </row>
        <row r="884">
          <cell r="B884">
            <v>1899518</v>
          </cell>
          <cell r="C884" t="str">
            <v>W</v>
          </cell>
          <cell r="D884">
            <v>8995</v>
          </cell>
          <cell r="E884" t="e">
            <v>#N/A</v>
          </cell>
          <cell r="F884" t="str">
            <v>FRANKLIN AEWC</v>
          </cell>
          <cell r="G884" t="str">
            <v>FRANKLIN AEWC</v>
          </cell>
          <cell r="P884">
            <v>0</v>
          </cell>
          <cell r="S884">
            <v>17</v>
          </cell>
          <cell r="T884">
            <v>40</v>
          </cell>
          <cell r="U884">
            <v>53</v>
          </cell>
          <cell r="V884">
            <v>35</v>
          </cell>
          <cell r="Z884">
            <v>0</v>
          </cell>
          <cell r="AA884">
            <v>145</v>
          </cell>
          <cell r="AB884">
            <v>145</v>
          </cell>
          <cell r="AE884">
            <v>145</v>
          </cell>
        </row>
        <row r="885">
          <cell r="B885">
            <v>1899519</v>
          </cell>
          <cell r="C885" t="str">
            <v>W</v>
          </cell>
          <cell r="D885">
            <v>8995</v>
          </cell>
          <cell r="E885" t="e">
            <v>#N/A</v>
          </cell>
          <cell r="F885" t="str">
            <v>HUNTINGTON PARK AEWC</v>
          </cell>
          <cell r="G885" t="str">
            <v>HUNTINGTON PARK AEWC</v>
          </cell>
          <cell r="P885">
            <v>0</v>
          </cell>
          <cell r="S885">
            <v>27</v>
          </cell>
          <cell r="T885">
            <v>66</v>
          </cell>
          <cell r="U885">
            <v>21</v>
          </cell>
          <cell r="V885">
            <v>4</v>
          </cell>
          <cell r="Z885">
            <v>0</v>
          </cell>
          <cell r="AA885">
            <v>118</v>
          </cell>
          <cell r="AB885">
            <v>118</v>
          </cell>
          <cell r="AE885">
            <v>118</v>
          </cell>
        </row>
        <row r="886">
          <cell r="B886">
            <v>1899520</v>
          </cell>
          <cell r="C886" t="str">
            <v>W</v>
          </cell>
          <cell r="D886">
            <v>8995</v>
          </cell>
          <cell r="E886" t="e">
            <v>#N/A</v>
          </cell>
          <cell r="F886" t="str">
            <v>HARBOR GATEWAY AEWC</v>
          </cell>
          <cell r="G886" t="str">
            <v>HARBOR GATEWAY AEWC</v>
          </cell>
          <cell r="P886">
            <v>0</v>
          </cell>
          <cell r="S886">
            <v>121</v>
          </cell>
          <cell r="T886">
            <v>96</v>
          </cell>
          <cell r="U886">
            <v>59</v>
          </cell>
          <cell r="V886">
            <v>18</v>
          </cell>
          <cell r="Z886">
            <v>0</v>
          </cell>
          <cell r="AA886">
            <v>294</v>
          </cell>
          <cell r="AB886">
            <v>294</v>
          </cell>
          <cell r="AE886">
            <v>294</v>
          </cell>
        </row>
        <row r="887">
          <cell r="B887">
            <v>1899521</v>
          </cell>
          <cell r="C887" t="str">
            <v>W</v>
          </cell>
          <cell r="D887">
            <v>8995</v>
          </cell>
          <cell r="E887" t="e">
            <v>#N/A</v>
          </cell>
          <cell r="F887" t="str">
            <v>VAN NUYS AEWC</v>
          </cell>
          <cell r="G887" t="str">
            <v>VAN NUYS AEWC</v>
          </cell>
          <cell r="P887">
            <v>0</v>
          </cell>
          <cell r="S887">
            <v>56</v>
          </cell>
          <cell r="T887">
            <v>86</v>
          </cell>
          <cell r="U887">
            <v>28</v>
          </cell>
          <cell r="V887">
            <v>7</v>
          </cell>
          <cell r="Z887">
            <v>0</v>
          </cell>
          <cell r="AA887">
            <v>177</v>
          </cell>
          <cell r="AB887">
            <v>177</v>
          </cell>
          <cell r="AE887">
            <v>177</v>
          </cell>
        </row>
        <row r="888">
          <cell r="B888">
            <v>1899522</v>
          </cell>
          <cell r="C888" t="str">
            <v>W</v>
          </cell>
          <cell r="D888">
            <v>8995</v>
          </cell>
          <cell r="E888" t="e">
            <v>#N/A</v>
          </cell>
          <cell r="F888" t="str">
            <v>GARDENA AEWC</v>
          </cell>
          <cell r="G888" t="str">
            <v>GARDENA AEWC</v>
          </cell>
          <cell r="P888">
            <v>0</v>
          </cell>
          <cell r="S888">
            <v>22</v>
          </cell>
          <cell r="T888">
            <v>61</v>
          </cell>
          <cell r="U888">
            <v>46</v>
          </cell>
          <cell r="V888">
            <v>15</v>
          </cell>
          <cell r="Z888">
            <v>0</v>
          </cell>
          <cell r="AA888">
            <v>144</v>
          </cell>
          <cell r="AB888">
            <v>144</v>
          </cell>
          <cell r="AE888">
            <v>144</v>
          </cell>
        </row>
        <row r="889">
          <cell r="B889">
            <v>1899523</v>
          </cell>
          <cell r="C889" t="str">
            <v>W</v>
          </cell>
          <cell r="D889">
            <v>8995</v>
          </cell>
          <cell r="E889" t="e">
            <v>#N/A</v>
          </cell>
          <cell r="F889" t="str">
            <v>WESTCHESTER AEWC</v>
          </cell>
          <cell r="G889" t="str">
            <v>WESTCHESTER AEWC</v>
          </cell>
          <cell r="P889">
            <v>0</v>
          </cell>
          <cell r="S889">
            <v>14</v>
          </cell>
          <cell r="T889">
            <v>55</v>
          </cell>
          <cell r="U889">
            <v>35</v>
          </cell>
          <cell r="V889">
            <v>16</v>
          </cell>
          <cell r="Z889">
            <v>0</v>
          </cell>
          <cell r="AA889">
            <v>120</v>
          </cell>
          <cell r="AB889">
            <v>120</v>
          </cell>
          <cell r="AE889">
            <v>120</v>
          </cell>
        </row>
        <row r="890">
          <cell r="B890">
            <v>1899524</v>
          </cell>
          <cell r="C890" t="str">
            <v>W</v>
          </cell>
          <cell r="D890">
            <v>8995</v>
          </cell>
          <cell r="E890" t="e">
            <v>#N/A</v>
          </cell>
          <cell r="F890" t="str">
            <v>BELL AEWC</v>
          </cell>
          <cell r="G890" t="str">
            <v>BELL AEWC</v>
          </cell>
          <cell r="P890">
            <v>0</v>
          </cell>
          <cell r="S890">
            <v>24</v>
          </cell>
          <cell r="T890">
            <v>73</v>
          </cell>
          <cell r="U890">
            <v>30</v>
          </cell>
          <cell r="V890">
            <v>8</v>
          </cell>
          <cell r="Z890">
            <v>0</v>
          </cell>
          <cell r="AA890">
            <v>135</v>
          </cell>
          <cell r="AB890">
            <v>135</v>
          </cell>
          <cell r="AE890">
            <v>135</v>
          </cell>
        </row>
        <row r="891">
          <cell r="B891">
            <v>1899525</v>
          </cell>
          <cell r="C891" t="str">
            <v>W</v>
          </cell>
          <cell r="D891">
            <v>8995</v>
          </cell>
          <cell r="E891" t="e">
            <v>#N/A</v>
          </cell>
          <cell r="F891" t="str">
            <v>ROOSEVELT AEWC</v>
          </cell>
          <cell r="G891" t="str">
            <v>ROOSEVELT AEWC</v>
          </cell>
          <cell r="P891">
            <v>0</v>
          </cell>
          <cell r="S891">
            <v>32</v>
          </cell>
          <cell r="T891">
            <v>66</v>
          </cell>
          <cell r="U891">
            <v>39</v>
          </cell>
          <cell r="V891">
            <v>19</v>
          </cell>
          <cell r="Z891">
            <v>0</v>
          </cell>
          <cell r="AA891">
            <v>156</v>
          </cell>
          <cell r="AB891">
            <v>156</v>
          </cell>
          <cell r="AE891">
            <v>156</v>
          </cell>
        </row>
        <row r="892">
          <cell r="B892">
            <v>1899526</v>
          </cell>
          <cell r="C892" t="str">
            <v>W</v>
          </cell>
          <cell r="D892">
            <v>8995</v>
          </cell>
          <cell r="E892" t="e">
            <v>#N/A</v>
          </cell>
          <cell r="F892" t="str">
            <v>FREMONT AEWC</v>
          </cell>
          <cell r="G892" t="str">
            <v>FREMONT AEWC</v>
          </cell>
          <cell r="P892">
            <v>0</v>
          </cell>
          <cell r="S892">
            <v>24</v>
          </cell>
          <cell r="T892">
            <v>34</v>
          </cell>
          <cell r="U892">
            <v>63</v>
          </cell>
          <cell r="V892">
            <v>15</v>
          </cell>
          <cell r="Z892">
            <v>0</v>
          </cell>
          <cell r="AA892">
            <v>136</v>
          </cell>
          <cell r="AB892">
            <v>136</v>
          </cell>
          <cell r="AE892">
            <v>136</v>
          </cell>
        </row>
        <row r="893">
          <cell r="B893">
            <v>1899531</v>
          </cell>
          <cell r="C893" t="str">
            <v>W</v>
          </cell>
          <cell r="D893">
            <v>8995</v>
          </cell>
          <cell r="E893" t="e">
            <v>#N/A</v>
          </cell>
          <cell r="F893" t="str">
            <v>NORTH HOLLYWOOD AEWC</v>
          </cell>
          <cell r="G893" t="str">
            <v>NORTH HOLLYWOOD AEWC</v>
          </cell>
          <cell r="P893">
            <v>0</v>
          </cell>
          <cell r="S893">
            <v>25</v>
          </cell>
          <cell r="T893">
            <v>27</v>
          </cell>
          <cell r="U893">
            <v>15</v>
          </cell>
          <cell r="V893">
            <v>5</v>
          </cell>
          <cell r="Z893">
            <v>0</v>
          </cell>
          <cell r="AA893">
            <v>72</v>
          </cell>
          <cell r="AB893">
            <v>72</v>
          </cell>
          <cell r="AE893">
            <v>72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s"/>
      <sheetName val="New FS Assignments"/>
      <sheetName val="Sheet1"/>
      <sheetName val="School"/>
      <sheetName val="school calendar"/>
      <sheetName val="New Assign"/>
      <sheetName val="ld2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1908</v>
          </cell>
          <cell r="B2" t="str">
            <v xml:space="preserve">LEICHMAN SP ED CTR         </v>
          </cell>
          <cell r="C2">
            <v>239</v>
          </cell>
        </row>
        <row r="3">
          <cell r="A3">
            <v>1910</v>
          </cell>
          <cell r="B3" t="str">
            <v xml:space="preserve">MILLER HS                  </v>
          </cell>
          <cell r="C3">
            <v>224</v>
          </cell>
        </row>
        <row r="4">
          <cell r="A4">
            <v>1946</v>
          </cell>
          <cell r="B4" t="str">
            <v xml:space="preserve">MONTAGUE SPECIAL EDUC      </v>
          </cell>
          <cell r="C4">
            <v>56</v>
          </cell>
        </row>
        <row r="5">
          <cell r="A5">
            <v>1947</v>
          </cell>
          <cell r="B5" t="str">
            <v xml:space="preserve">LOKRANTZ SP ED CTR         </v>
          </cell>
          <cell r="C5">
            <v>189</v>
          </cell>
        </row>
        <row r="6">
          <cell r="A6">
            <v>1948</v>
          </cell>
          <cell r="B6" t="str">
            <v xml:space="preserve">LOWMAN SP ED CTR           </v>
          </cell>
          <cell r="C6">
            <v>263</v>
          </cell>
        </row>
        <row r="7">
          <cell r="A7">
            <v>1958</v>
          </cell>
          <cell r="B7" t="str">
            <v xml:space="preserve">WEST VALLEY SP ED CTR      </v>
          </cell>
          <cell r="C7">
            <v>163</v>
          </cell>
        </row>
        <row r="8">
          <cell r="A8">
            <v>1959</v>
          </cell>
          <cell r="B8" t="str">
            <v xml:space="preserve">LULL SP ED CTR             </v>
          </cell>
          <cell r="C8">
            <v>121</v>
          </cell>
        </row>
        <row r="9">
          <cell r="A9">
            <v>2020</v>
          </cell>
          <cell r="B9" t="str">
            <v xml:space="preserve">CHIME CHARTER SCHOOL       </v>
          </cell>
          <cell r="C9">
            <v>167</v>
          </cell>
        </row>
        <row r="10">
          <cell r="A10">
            <v>2110</v>
          </cell>
          <cell r="B10" t="str">
            <v xml:space="preserve">ANATOLA EL                 </v>
          </cell>
          <cell r="C10">
            <v>544</v>
          </cell>
        </row>
        <row r="11">
          <cell r="A11">
            <v>2164</v>
          </cell>
          <cell r="B11" t="str">
            <v xml:space="preserve">APPERSON EL                </v>
          </cell>
          <cell r="C11">
            <v>494</v>
          </cell>
        </row>
        <row r="12">
          <cell r="A12">
            <v>2205</v>
          </cell>
          <cell r="B12" t="str">
            <v xml:space="preserve">ARMINTA EL                 </v>
          </cell>
          <cell r="C12">
            <v>1059</v>
          </cell>
        </row>
        <row r="13">
          <cell r="A13">
            <v>2323</v>
          </cell>
          <cell r="B13" t="str">
            <v xml:space="preserve">BASSETT EL                 </v>
          </cell>
          <cell r="C13">
            <v>1363</v>
          </cell>
        </row>
        <row r="14">
          <cell r="A14">
            <v>2329</v>
          </cell>
          <cell r="B14" t="str">
            <v xml:space="preserve">BEACHY EL                  </v>
          </cell>
          <cell r="C14">
            <v>737</v>
          </cell>
        </row>
        <row r="15">
          <cell r="A15">
            <v>2438</v>
          </cell>
          <cell r="B15" t="str">
            <v xml:space="preserve">BERTRAND EL                </v>
          </cell>
          <cell r="C15">
            <v>511</v>
          </cell>
        </row>
        <row r="16">
          <cell r="A16">
            <v>2470</v>
          </cell>
          <cell r="B16" t="str">
            <v xml:space="preserve">BLYTHE EL                  </v>
          </cell>
          <cell r="C16">
            <v>595</v>
          </cell>
        </row>
        <row r="17">
          <cell r="A17">
            <v>2486</v>
          </cell>
          <cell r="B17" t="str">
            <v xml:space="preserve">BRAINARD EL                </v>
          </cell>
          <cell r="C17">
            <v>356</v>
          </cell>
        </row>
        <row r="18">
          <cell r="A18">
            <v>2630</v>
          </cell>
          <cell r="B18" t="str">
            <v xml:space="preserve">BURBANK EL                 </v>
          </cell>
          <cell r="C18">
            <v>503</v>
          </cell>
        </row>
        <row r="19">
          <cell r="A19">
            <v>2706</v>
          </cell>
          <cell r="B19" t="str">
            <v xml:space="preserve">CALAHAN EL                 </v>
          </cell>
          <cell r="C19">
            <v>507</v>
          </cell>
        </row>
        <row r="20">
          <cell r="A20">
            <v>2712</v>
          </cell>
          <cell r="B20" t="str">
            <v xml:space="preserve">CALVERT EL                 </v>
          </cell>
          <cell r="C20">
            <v>442</v>
          </cell>
        </row>
        <row r="21">
          <cell r="A21">
            <v>2726</v>
          </cell>
          <cell r="B21" t="str">
            <v xml:space="preserve">CAMELLIA EL                </v>
          </cell>
          <cell r="C21">
            <v>1487</v>
          </cell>
        </row>
        <row r="22">
          <cell r="A22">
            <v>2767</v>
          </cell>
          <cell r="B22" t="str">
            <v xml:space="preserve">CANTARA EL                 </v>
          </cell>
          <cell r="C22">
            <v>765</v>
          </cell>
        </row>
        <row r="23">
          <cell r="A23">
            <v>2781</v>
          </cell>
          <cell r="B23" t="str">
            <v xml:space="preserve">CANTERBURY EL              </v>
          </cell>
          <cell r="C23">
            <v>1013</v>
          </cell>
        </row>
        <row r="24">
          <cell r="A24">
            <v>2782</v>
          </cell>
          <cell r="B24" t="str">
            <v xml:space="preserve">CANTERBURY G/HA MAG        </v>
          </cell>
          <cell r="C24">
            <v>268</v>
          </cell>
        </row>
        <row r="25">
          <cell r="A25">
            <v>2822</v>
          </cell>
          <cell r="B25" t="str">
            <v xml:space="preserve">CARPENTER EL               </v>
          </cell>
          <cell r="C25">
            <v>893</v>
          </cell>
        </row>
        <row r="26">
          <cell r="A26">
            <v>2959</v>
          </cell>
          <cell r="B26" t="str">
            <v xml:space="preserve">CHANDLER EL                </v>
          </cell>
          <cell r="C26">
            <v>592</v>
          </cell>
        </row>
        <row r="27">
          <cell r="A27">
            <v>3137</v>
          </cell>
          <cell r="B27" t="str">
            <v xml:space="preserve">COHASSET EL                </v>
          </cell>
          <cell r="C27">
            <v>886</v>
          </cell>
        </row>
        <row r="28">
          <cell r="A28">
            <v>3151</v>
          </cell>
          <cell r="B28" t="str">
            <v xml:space="preserve">COLDWATER CYN EL           </v>
          </cell>
          <cell r="C28">
            <v>1422</v>
          </cell>
        </row>
        <row r="29">
          <cell r="A29">
            <v>3164</v>
          </cell>
          <cell r="B29" t="str">
            <v xml:space="preserve">COLFAX EL                  </v>
          </cell>
          <cell r="C29">
            <v>511</v>
          </cell>
        </row>
        <row r="30">
          <cell r="A30">
            <v>3438</v>
          </cell>
          <cell r="B30" t="str">
            <v xml:space="preserve">DIXIE CANYON EL            </v>
          </cell>
          <cell r="C30">
            <v>611</v>
          </cell>
        </row>
        <row r="31">
          <cell r="A31">
            <v>3493</v>
          </cell>
          <cell r="B31" t="str">
            <v xml:space="preserve">DYER EL                    </v>
          </cell>
          <cell r="C31">
            <v>1299</v>
          </cell>
        </row>
        <row r="32">
          <cell r="A32">
            <v>3541</v>
          </cell>
          <cell r="B32" t="str">
            <v xml:space="preserve">EL DORADO EL               </v>
          </cell>
          <cell r="C32">
            <v>812</v>
          </cell>
        </row>
        <row r="33">
          <cell r="A33">
            <v>3589</v>
          </cell>
          <cell r="B33" t="str">
            <v xml:space="preserve">EMELITA EL                 </v>
          </cell>
          <cell r="C33">
            <v>459</v>
          </cell>
        </row>
        <row r="34">
          <cell r="A34">
            <v>3616</v>
          </cell>
          <cell r="B34" t="str">
            <v xml:space="preserve">ENCINO EL                  </v>
          </cell>
          <cell r="C34">
            <v>534</v>
          </cell>
        </row>
        <row r="35">
          <cell r="A35">
            <v>3630</v>
          </cell>
          <cell r="B35" t="str">
            <v xml:space="preserve">ERWIN EL                   </v>
          </cell>
          <cell r="C35">
            <v>1106</v>
          </cell>
        </row>
        <row r="36">
          <cell r="A36">
            <v>3712</v>
          </cell>
          <cell r="B36" t="str">
            <v xml:space="preserve">FAIR EL                    </v>
          </cell>
          <cell r="C36">
            <v>1711</v>
          </cell>
        </row>
        <row r="37">
          <cell r="A37">
            <v>3753</v>
          </cell>
          <cell r="B37" t="str">
            <v xml:space="preserve">FERNANGELES EL             </v>
          </cell>
          <cell r="C37">
            <v>1255</v>
          </cell>
        </row>
        <row r="38">
          <cell r="A38">
            <v>3829</v>
          </cell>
          <cell r="B38" t="str">
            <v xml:space="preserve">BROADOUS EL                </v>
          </cell>
          <cell r="C38">
            <v>1051</v>
          </cell>
        </row>
        <row r="39">
          <cell r="A39">
            <v>3830</v>
          </cell>
          <cell r="B39" t="str">
            <v xml:space="preserve">BROADOUS MATH/SC MAG       </v>
          </cell>
          <cell r="C39">
            <v>49</v>
          </cell>
        </row>
        <row r="40">
          <cell r="A40">
            <v>4027</v>
          </cell>
          <cell r="B40" t="str">
            <v xml:space="preserve">FULLBRIGHT EL              </v>
          </cell>
          <cell r="C40">
            <v>654</v>
          </cell>
        </row>
        <row r="41">
          <cell r="A41">
            <v>4055</v>
          </cell>
          <cell r="B41" t="str">
            <v xml:space="preserve">GARDEN GROVE EL            </v>
          </cell>
          <cell r="C41">
            <v>520</v>
          </cell>
        </row>
        <row r="42">
          <cell r="A42">
            <v>4110</v>
          </cell>
          <cell r="B42" t="str">
            <v xml:space="preserve">GAULT EL                   </v>
          </cell>
          <cell r="C42">
            <v>558</v>
          </cell>
        </row>
        <row r="43">
          <cell r="A43">
            <v>4192</v>
          </cell>
          <cell r="B43" t="str">
            <v xml:space="preserve">GLENWOOD EL                </v>
          </cell>
          <cell r="C43">
            <v>762</v>
          </cell>
        </row>
        <row r="44">
          <cell r="A44">
            <v>4295</v>
          </cell>
          <cell r="B44" t="str">
            <v xml:space="preserve">GRIDLEY EL                 </v>
          </cell>
          <cell r="C44">
            <v>1113</v>
          </cell>
        </row>
        <row r="45">
          <cell r="A45">
            <v>4329</v>
          </cell>
          <cell r="B45" t="str">
            <v xml:space="preserve">HADDON EL                  </v>
          </cell>
          <cell r="C45">
            <v>1314</v>
          </cell>
        </row>
        <row r="46">
          <cell r="A46">
            <v>4431</v>
          </cell>
          <cell r="B46" t="str">
            <v xml:space="preserve">HARDING EL                 </v>
          </cell>
          <cell r="C46">
            <v>760</v>
          </cell>
        </row>
        <row r="47">
          <cell r="A47">
            <v>4493</v>
          </cell>
          <cell r="B47" t="str">
            <v xml:space="preserve">HAZELTINE EL               </v>
          </cell>
          <cell r="C47">
            <v>1391</v>
          </cell>
        </row>
        <row r="48">
          <cell r="A48">
            <v>4515</v>
          </cell>
          <cell r="B48" t="str">
            <v xml:space="preserve">HERRICK EL                 </v>
          </cell>
          <cell r="C48">
            <v>864</v>
          </cell>
        </row>
        <row r="49">
          <cell r="A49">
            <v>4603</v>
          </cell>
          <cell r="B49" t="str">
            <v xml:space="preserve">HUBBARD EL                 </v>
          </cell>
          <cell r="C49">
            <v>1081</v>
          </cell>
        </row>
        <row r="50">
          <cell r="A50">
            <v>4726</v>
          </cell>
          <cell r="B50" t="str">
            <v xml:space="preserve">KESTER EL                  </v>
          </cell>
          <cell r="C50">
            <v>779</v>
          </cell>
        </row>
        <row r="51">
          <cell r="A51">
            <v>4727</v>
          </cell>
          <cell r="B51" t="str">
            <v xml:space="preserve">KESTER G/HA MAG            </v>
          </cell>
          <cell r="C51">
            <v>228</v>
          </cell>
        </row>
        <row r="52">
          <cell r="A52">
            <v>4760</v>
          </cell>
          <cell r="B52" t="str">
            <v xml:space="preserve">KITTRIDGE EL               </v>
          </cell>
          <cell r="C52">
            <v>1292</v>
          </cell>
        </row>
        <row r="53">
          <cell r="A53">
            <v>4764</v>
          </cell>
          <cell r="B53" t="str">
            <v xml:space="preserve">LANAI EL                   </v>
          </cell>
          <cell r="C53">
            <v>501</v>
          </cell>
        </row>
        <row r="54">
          <cell r="A54">
            <v>4781</v>
          </cell>
          <cell r="B54" t="str">
            <v xml:space="preserve">LANKERSHIM EL              </v>
          </cell>
          <cell r="C54">
            <v>904</v>
          </cell>
        </row>
        <row r="55">
          <cell r="A55">
            <v>4849</v>
          </cell>
          <cell r="B55" t="str">
            <v xml:space="preserve">LEMAY EL                   </v>
          </cell>
          <cell r="C55">
            <v>403</v>
          </cell>
        </row>
        <row r="56">
          <cell r="A56">
            <v>4973</v>
          </cell>
          <cell r="B56" t="str">
            <v xml:space="preserve">LORNE EL                   </v>
          </cell>
          <cell r="C56">
            <v>390</v>
          </cell>
        </row>
        <row r="57">
          <cell r="A57">
            <v>4974</v>
          </cell>
          <cell r="B57" t="str">
            <v xml:space="preserve">LORNE MATH/SCI MAG         </v>
          </cell>
          <cell r="C57">
            <v>318</v>
          </cell>
        </row>
        <row r="58">
          <cell r="A58">
            <v>5016</v>
          </cell>
          <cell r="B58" t="str">
            <v xml:space="preserve">MACLAY PRIMARY CTR         </v>
          </cell>
          <cell r="C58">
            <v>305</v>
          </cell>
        </row>
        <row r="59">
          <cell r="A59">
            <v>5233</v>
          </cell>
          <cell r="B59" t="str">
            <v xml:space="preserve">MELVIN EL                  </v>
          </cell>
          <cell r="C59">
            <v>691</v>
          </cell>
        </row>
        <row r="60">
          <cell r="A60">
            <v>5342</v>
          </cell>
          <cell r="B60" t="str">
            <v xml:space="preserve">MONLUX EL                  </v>
          </cell>
          <cell r="C60">
            <v>660</v>
          </cell>
        </row>
        <row r="61">
          <cell r="A61">
            <v>5343</v>
          </cell>
          <cell r="B61" t="str">
            <v xml:space="preserve">MONLUX MATH/SCI MAG        </v>
          </cell>
          <cell r="C61">
            <v>188</v>
          </cell>
        </row>
        <row r="62">
          <cell r="A62">
            <v>5370</v>
          </cell>
          <cell r="B62" t="str">
            <v xml:space="preserve">MONTAGUE STREET SCHOOL     </v>
          </cell>
          <cell r="C62">
            <v>1185</v>
          </cell>
        </row>
        <row r="63">
          <cell r="A63">
            <v>5397</v>
          </cell>
          <cell r="B63" t="str">
            <v xml:space="preserve">MORNINGSIDE EL             </v>
          </cell>
          <cell r="C63">
            <v>1214</v>
          </cell>
        </row>
        <row r="64">
          <cell r="A64">
            <v>5404</v>
          </cell>
          <cell r="B64" t="str">
            <v xml:space="preserve">MOUNTAIN VIEW EL           </v>
          </cell>
          <cell r="C64">
            <v>482</v>
          </cell>
        </row>
        <row r="65">
          <cell r="A65">
            <v>5446</v>
          </cell>
          <cell r="B65" t="str">
            <v xml:space="preserve">NAPA EL                    </v>
          </cell>
          <cell r="C65">
            <v>823</v>
          </cell>
        </row>
        <row r="66">
          <cell r="A66">
            <v>5452</v>
          </cell>
          <cell r="B66" t="str">
            <v xml:space="preserve">NESTLE EL                  </v>
          </cell>
          <cell r="C66">
            <v>551</v>
          </cell>
        </row>
        <row r="67">
          <cell r="A67">
            <v>5479</v>
          </cell>
          <cell r="B67" t="str">
            <v xml:space="preserve">NEWCASTLE ES               </v>
          </cell>
          <cell r="C67">
            <v>505</v>
          </cell>
        </row>
        <row r="68">
          <cell r="A68">
            <v>5726</v>
          </cell>
          <cell r="B68" t="str">
            <v xml:space="preserve">O MELVENY EL               </v>
          </cell>
          <cell r="C68">
            <v>715</v>
          </cell>
        </row>
        <row r="69">
          <cell r="A69">
            <v>5894</v>
          </cell>
          <cell r="B69" t="str">
            <v xml:space="preserve">OSCEOLA EL                 </v>
          </cell>
          <cell r="C69">
            <v>555</v>
          </cell>
        </row>
        <row r="70">
          <cell r="A70">
            <v>5918</v>
          </cell>
          <cell r="B70" t="str">
            <v xml:space="preserve">OXNARD EL                  </v>
          </cell>
          <cell r="C70">
            <v>1191</v>
          </cell>
        </row>
        <row r="71">
          <cell r="A71">
            <v>5973</v>
          </cell>
          <cell r="B71" t="str">
            <v xml:space="preserve">PACOIMA ELEMENTARY         </v>
          </cell>
          <cell r="C71">
            <v>1476</v>
          </cell>
        </row>
        <row r="72">
          <cell r="A72">
            <v>6068</v>
          </cell>
          <cell r="B72" t="str">
            <v xml:space="preserve">PINEWOOD EL                </v>
          </cell>
          <cell r="C72">
            <v>739</v>
          </cell>
        </row>
        <row r="73">
          <cell r="A73">
            <v>6096</v>
          </cell>
          <cell r="B73" t="str">
            <v xml:space="preserve">PLAINVIEW EL               </v>
          </cell>
          <cell r="C73">
            <v>491</v>
          </cell>
        </row>
        <row r="74">
          <cell r="A74">
            <v>6233</v>
          </cell>
          <cell r="B74" t="str">
            <v xml:space="preserve">RESEDA EL                  </v>
          </cell>
          <cell r="C74">
            <v>542</v>
          </cell>
        </row>
        <row r="75">
          <cell r="A75">
            <v>6288</v>
          </cell>
          <cell r="B75" t="str">
            <v xml:space="preserve">RIO VISTA EL               </v>
          </cell>
          <cell r="C75">
            <v>464</v>
          </cell>
        </row>
        <row r="76">
          <cell r="A76">
            <v>6315</v>
          </cell>
          <cell r="B76" t="str">
            <v xml:space="preserve">RIVERSIDE EL               </v>
          </cell>
          <cell r="C76">
            <v>776</v>
          </cell>
        </row>
        <row r="77">
          <cell r="A77">
            <v>6356</v>
          </cell>
          <cell r="B77" t="str">
            <v xml:space="preserve">ROSCOE EL                  </v>
          </cell>
          <cell r="C77">
            <v>1297</v>
          </cell>
        </row>
        <row r="78">
          <cell r="A78">
            <v>6452</v>
          </cell>
          <cell r="B78" t="str">
            <v xml:space="preserve">SAN FERNANDO EL            </v>
          </cell>
          <cell r="C78">
            <v>984</v>
          </cell>
        </row>
        <row r="79">
          <cell r="A79">
            <v>6565</v>
          </cell>
          <cell r="B79" t="str">
            <v xml:space="preserve">SATICOY EL                 </v>
          </cell>
          <cell r="C79">
            <v>733</v>
          </cell>
        </row>
        <row r="80">
          <cell r="A80">
            <v>6606</v>
          </cell>
          <cell r="B80" t="str">
            <v xml:space="preserve">SERRANIA EL                </v>
          </cell>
          <cell r="C80">
            <v>790</v>
          </cell>
        </row>
        <row r="81">
          <cell r="A81">
            <v>6665</v>
          </cell>
          <cell r="B81" t="str">
            <v xml:space="preserve">SHARP EL                   </v>
          </cell>
          <cell r="C81">
            <v>1135</v>
          </cell>
        </row>
        <row r="82">
          <cell r="A82">
            <v>6699</v>
          </cell>
          <cell r="B82" t="str">
            <v xml:space="preserve">SHERMAN OAKS EL            </v>
          </cell>
          <cell r="C82">
            <v>919</v>
          </cell>
        </row>
        <row r="83">
          <cell r="A83">
            <v>6712</v>
          </cell>
          <cell r="B83" t="str">
            <v xml:space="preserve">SHIRLEY EL                 </v>
          </cell>
          <cell r="C83">
            <v>831</v>
          </cell>
        </row>
        <row r="84">
          <cell r="A84">
            <v>6890</v>
          </cell>
          <cell r="B84" t="str">
            <v xml:space="preserve">STAGG EL                   </v>
          </cell>
          <cell r="C84">
            <v>505</v>
          </cell>
        </row>
        <row r="85">
          <cell r="A85">
            <v>6945</v>
          </cell>
          <cell r="B85" t="str">
            <v xml:space="preserve">STONEHURST EL              </v>
          </cell>
          <cell r="C85">
            <v>383</v>
          </cell>
        </row>
        <row r="86">
          <cell r="A86">
            <v>6959</v>
          </cell>
          <cell r="B86" t="str">
            <v xml:space="preserve">STRATHERN EL               </v>
          </cell>
          <cell r="C86">
            <v>1378</v>
          </cell>
        </row>
        <row r="87">
          <cell r="A87">
            <v>6973</v>
          </cell>
          <cell r="B87" t="str">
            <v xml:space="preserve">SUNLAND EL                 </v>
          </cell>
          <cell r="C87">
            <v>533</v>
          </cell>
        </row>
        <row r="88">
          <cell r="A88">
            <v>6975</v>
          </cell>
          <cell r="B88" t="str">
            <v xml:space="preserve">SUNLAND ES GIFTED          </v>
          </cell>
          <cell r="C88">
            <v>28</v>
          </cell>
        </row>
        <row r="89">
          <cell r="A89">
            <v>7014</v>
          </cell>
          <cell r="B89" t="str">
            <v xml:space="preserve">SYLMAR EL                  </v>
          </cell>
          <cell r="C89">
            <v>1082</v>
          </cell>
        </row>
        <row r="90">
          <cell r="A90">
            <v>7027</v>
          </cell>
          <cell r="B90" t="str">
            <v xml:space="preserve">SYLVAN PARK EL             </v>
          </cell>
          <cell r="C90">
            <v>1326</v>
          </cell>
        </row>
        <row r="91">
          <cell r="A91">
            <v>7041</v>
          </cell>
          <cell r="B91" t="str">
            <v xml:space="preserve">TARZANA EL                 </v>
          </cell>
          <cell r="C91">
            <v>552</v>
          </cell>
        </row>
        <row r="92">
          <cell r="A92">
            <v>7068</v>
          </cell>
          <cell r="B92" t="str">
            <v xml:space="preserve">TELFAIR EL                 </v>
          </cell>
          <cell r="C92">
            <v>1327</v>
          </cell>
        </row>
        <row r="93">
          <cell r="A93">
            <v>7192</v>
          </cell>
          <cell r="B93" t="str">
            <v xml:space="preserve">TOLUCA LAKE EL             </v>
          </cell>
          <cell r="C93">
            <v>657</v>
          </cell>
        </row>
        <row r="94">
          <cell r="A94">
            <v>7384</v>
          </cell>
          <cell r="B94" t="str">
            <v xml:space="preserve">VALERIO EL                 </v>
          </cell>
          <cell r="C94">
            <v>1400</v>
          </cell>
        </row>
        <row r="95">
          <cell r="A95">
            <v>7390</v>
          </cell>
          <cell r="B95" t="str">
            <v xml:space="preserve">VALLEY ALTERNATIVE         </v>
          </cell>
          <cell r="C95">
            <v>569</v>
          </cell>
        </row>
        <row r="96">
          <cell r="A96">
            <v>7411</v>
          </cell>
          <cell r="B96" t="str">
            <v xml:space="preserve">VANALDEN EL                </v>
          </cell>
          <cell r="C96">
            <v>596</v>
          </cell>
        </row>
        <row r="97">
          <cell r="A97">
            <v>7432</v>
          </cell>
          <cell r="B97" t="str">
            <v xml:space="preserve">COLUMBUS AVENUE ELEMENTARY </v>
          </cell>
          <cell r="C97">
            <v>659</v>
          </cell>
        </row>
        <row r="98">
          <cell r="A98">
            <v>7438</v>
          </cell>
          <cell r="B98" t="str">
            <v xml:space="preserve">VAN NUYS EL                </v>
          </cell>
          <cell r="C98">
            <v>1016</v>
          </cell>
        </row>
        <row r="99">
          <cell r="A99">
            <v>7439</v>
          </cell>
          <cell r="B99" t="str">
            <v xml:space="preserve">KINDERGARTEN LRNG ACADEMY  </v>
          </cell>
          <cell r="C99">
            <v>261</v>
          </cell>
        </row>
        <row r="100">
          <cell r="A100">
            <v>7440</v>
          </cell>
          <cell r="B100" t="str">
            <v xml:space="preserve">VALERIO PRIMARY CENTER     </v>
          </cell>
          <cell r="C100">
            <v>323</v>
          </cell>
        </row>
        <row r="101">
          <cell r="A101">
            <v>7466</v>
          </cell>
          <cell r="B101" t="str">
            <v xml:space="preserve">VENA EL                    </v>
          </cell>
          <cell r="C101">
            <v>682</v>
          </cell>
        </row>
        <row r="102">
          <cell r="A102">
            <v>7467</v>
          </cell>
          <cell r="B102" t="str">
            <v xml:space="preserve">VENA G/HA MAG              </v>
          </cell>
          <cell r="C102">
            <v>195</v>
          </cell>
        </row>
        <row r="103">
          <cell r="A103">
            <v>7521</v>
          </cell>
          <cell r="B103" t="str">
            <v xml:space="preserve">VICTORY EL                 </v>
          </cell>
          <cell r="C103">
            <v>1609</v>
          </cell>
        </row>
        <row r="104">
          <cell r="A104">
            <v>7548</v>
          </cell>
          <cell r="B104" t="str">
            <v xml:space="preserve">VINEDALE EL                </v>
          </cell>
          <cell r="C104">
            <v>457</v>
          </cell>
        </row>
        <row r="105">
          <cell r="A105">
            <v>7774</v>
          </cell>
          <cell r="B105" t="str">
            <v xml:space="preserve">WILBUR EL                  </v>
          </cell>
          <cell r="C105">
            <v>676</v>
          </cell>
        </row>
        <row r="106">
          <cell r="A106">
            <v>7836</v>
          </cell>
          <cell r="B106" t="str">
            <v xml:space="preserve">WINNETKA EL                </v>
          </cell>
          <cell r="C106">
            <v>665</v>
          </cell>
        </row>
        <row r="107">
          <cell r="A107">
            <v>7890</v>
          </cell>
          <cell r="B107" t="str">
            <v xml:space="preserve">WOODLAND HILLS EL          </v>
          </cell>
          <cell r="C107">
            <v>688</v>
          </cell>
        </row>
        <row r="108">
          <cell r="A108">
            <v>8080</v>
          </cell>
          <cell r="B108" t="str">
            <v xml:space="preserve">BYRD MS                    </v>
          </cell>
          <cell r="C108">
            <v>1857</v>
          </cell>
        </row>
        <row r="109">
          <cell r="A109">
            <v>8081</v>
          </cell>
          <cell r="B109" t="str">
            <v xml:space="preserve">BYRD MATH/SCI MAG          </v>
          </cell>
          <cell r="C109">
            <v>193</v>
          </cell>
        </row>
        <row r="110">
          <cell r="A110">
            <v>8107</v>
          </cell>
          <cell r="B110" t="str">
            <v xml:space="preserve">PORTOLA MS                 </v>
          </cell>
          <cell r="C110">
            <v>2202</v>
          </cell>
        </row>
        <row r="111">
          <cell r="A111">
            <v>8108</v>
          </cell>
          <cell r="B111" t="str">
            <v xml:space="preserve">PORTOLA HG MAG             </v>
          </cell>
          <cell r="C111">
            <v>242</v>
          </cell>
        </row>
        <row r="112">
          <cell r="A112">
            <v>8142</v>
          </cell>
          <cell r="B112" t="str">
            <v xml:space="preserve">FULTON MS                  </v>
          </cell>
          <cell r="C112">
            <v>2434</v>
          </cell>
        </row>
        <row r="113">
          <cell r="A113">
            <v>8228</v>
          </cell>
          <cell r="B113" t="str">
            <v xml:space="preserve">MACLAY MS                  </v>
          </cell>
          <cell r="C113">
            <v>1603</v>
          </cell>
        </row>
        <row r="114">
          <cell r="A114">
            <v>8229</v>
          </cell>
          <cell r="B114" t="str">
            <v xml:space="preserve">MADISON M/SC/MED MAG       </v>
          </cell>
          <cell r="C114">
            <v>292</v>
          </cell>
        </row>
        <row r="115">
          <cell r="A115">
            <v>8230</v>
          </cell>
          <cell r="B115" t="str">
            <v xml:space="preserve">MADISON MS                 </v>
          </cell>
          <cell r="C115">
            <v>2187</v>
          </cell>
        </row>
        <row r="116">
          <cell r="A116">
            <v>8238</v>
          </cell>
          <cell r="B116" t="str">
            <v xml:space="preserve">MILLIKAN MS                </v>
          </cell>
          <cell r="C116">
            <v>1834</v>
          </cell>
        </row>
        <row r="117">
          <cell r="A117">
            <v>8239</v>
          </cell>
          <cell r="B117" t="str">
            <v xml:space="preserve">MILLIKAN PER ART MAG       </v>
          </cell>
          <cell r="C117">
            <v>386</v>
          </cell>
        </row>
        <row r="118">
          <cell r="A118">
            <v>8240</v>
          </cell>
          <cell r="B118" t="str">
            <v xml:space="preserve">MT GLEASON MS              </v>
          </cell>
          <cell r="C118">
            <v>1695</v>
          </cell>
        </row>
        <row r="119">
          <cell r="A119">
            <v>8259</v>
          </cell>
          <cell r="B119" t="str">
            <v xml:space="preserve">MULHOLLAND MS              </v>
          </cell>
          <cell r="C119">
            <v>1846</v>
          </cell>
        </row>
        <row r="120">
          <cell r="A120">
            <v>8283</v>
          </cell>
          <cell r="B120" t="str">
            <v xml:space="preserve">NORTHRIDGE MS              </v>
          </cell>
          <cell r="C120">
            <v>1257</v>
          </cell>
        </row>
        <row r="121">
          <cell r="A121">
            <v>8306</v>
          </cell>
          <cell r="B121" t="str">
            <v xml:space="preserve">OLIVE VISTA MS             </v>
          </cell>
          <cell r="C121">
            <v>2041</v>
          </cell>
        </row>
        <row r="122">
          <cell r="A122">
            <v>8321</v>
          </cell>
          <cell r="B122" t="str">
            <v xml:space="preserve">PACOIMA MS                 </v>
          </cell>
          <cell r="C122">
            <v>1827</v>
          </cell>
        </row>
        <row r="123">
          <cell r="A123">
            <v>8322</v>
          </cell>
          <cell r="B123" t="str">
            <v xml:space="preserve">PACOIMA TV/TH/FA MAG       </v>
          </cell>
          <cell r="C123">
            <v>266</v>
          </cell>
        </row>
        <row r="124">
          <cell r="A124">
            <v>8323</v>
          </cell>
          <cell r="B124" t="str">
            <v xml:space="preserve">PACOIMA COMP/MTH MAG       </v>
          </cell>
          <cell r="C124">
            <v>172</v>
          </cell>
        </row>
        <row r="125">
          <cell r="A125">
            <v>8344</v>
          </cell>
          <cell r="B125" t="str">
            <v xml:space="preserve">PARKMAN MS                 </v>
          </cell>
          <cell r="C125">
            <v>1383</v>
          </cell>
        </row>
        <row r="126">
          <cell r="A126">
            <v>8355</v>
          </cell>
          <cell r="B126" t="str">
            <v xml:space="preserve">REED MS                    </v>
          </cell>
          <cell r="C126">
            <v>2169</v>
          </cell>
        </row>
        <row r="127">
          <cell r="A127">
            <v>8358</v>
          </cell>
          <cell r="B127" t="str">
            <v xml:space="preserve">SAN FERNANDO MS            </v>
          </cell>
          <cell r="C127">
            <v>2229</v>
          </cell>
        </row>
        <row r="128">
          <cell r="A128">
            <v>8396</v>
          </cell>
          <cell r="B128" t="str">
            <v xml:space="preserve">SUN VALLEY MS              </v>
          </cell>
          <cell r="C128">
            <v>2983</v>
          </cell>
        </row>
        <row r="129">
          <cell r="A129">
            <v>8406</v>
          </cell>
          <cell r="B129" t="str">
            <v xml:space="preserve">SUTTER MS                  </v>
          </cell>
          <cell r="C129">
            <v>1608</v>
          </cell>
        </row>
        <row r="130">
          <cell r="A130">
            <v>8434</v>
          </cell>
          <cell r="B130" t="str">
            <v xml:space="preserve">VAN NUYS MS                </v>
          </cell>
          <cell r="C130">
            <v>1479</v>
          </cell>
        </row>
        <row r="131">
          <cell r="A131">
            <v>8435</v>
          </cell>
          <cell r="B131" t="str">
            <v xml:space="preserve">VAN NUYS M/SC MS MAG       </v>
          </cell>
          <cell r="C131">
            <v>190</v>
          </cell>
        </row>
        <row r="132">
          <cell r="A132">
            <v>8452</v>
          </cell>
          <cell r="B132" t="str">
            <v>CHIME CHARTER MIDDLE SCHOOL</v>
          </cell>
          <cell r="C132">
            <v>103</v>
          </cell>
        </row>
        <row r="133">
          <cell r="A133">
            <v>8453</v>
          </cell>
          <cell r="B133" t="str">
            <v xml:space="preserve">COMMUNITY CHARTER MS       </v>
          </cell>
          <cell r="C133">
            <v>398</v>
          </cell>
        </row>
        <row r="134">
          <cell r="A134">
            <v>8454</v>
          </cell>
          <cell r="B134" t="str">
            <v xml:space="preserve">MAGNOLIA SCIENCE ACADEMY   </v>
          </cell>
          <cell r="C134">
            <v>277</v>
          </cell>
        </row>
        <row r="135">
          <cell r="A135">
            <v>8557</v>
          </cell>
          <cell r="B135" t="str">
            <v xml:space="preserve">BIRMINGHAM SH              </v>
          </cell>
          <cell r="C135">
            <v>3279</v>
          </cell>
        </row>
        <row r="136">
          <cell r="A136">
            <v>8558</v>
          </cell>
          <cell r="B136" t="str">
            <v xml:space="preserve">BIRMINGHAM JOURN MAG       </v>
          </cell>
          <cell r="C136">
            <v>471</v>
          </cell>
        </row>
        <row r="137">
          <cell r="A137">
            <v>8559</v>
          </cell>
          <cell r="B137" t="str">
            <v xml:space="preserve">INDEPENDENCE HS            </v>
          </cell>
          <cell r="C137">
            <v>96</v>
          </cell>
        </row>
        <row r="138">
          <cell r="A138">
            <v>8590</v>
          </cell>
          <cell r="B138" t="str">
            <v xml:space="preserve">CLEVELAND SH               </v>
          </cell>
          <cell r="C138">
            <v>2844</v>
          </cell>
        </row>
        <row r="139">
          <cell r="A139">
            <v>8591</v>
          </cell>
          <cell r="B139" t="str">
            <v xml:space="preserve">ALISO HS                   </v>
          </cell>
          <cell r="C139">
            <v>78</v>
          </cell>
        </row>
        <row r="140">
          <cell r="A140">
            <v>8593</v>
          </cell>
          <cell r="B140" t="str">
            <v xml:space="preserve">CLEVELAND HUMAN. MAG       </v>
          </cell>
          <cell r="C140">
            <v>861</v>
          </cell>
        </row>
        <row r="141">
          <cell r="A141">
            <v>8636</v>
          </cell>
          <cell r="B141" t="str">
            <v xml:space="preserve">POLYTECHNIC SH             </v>
          </cell>
          <cell r="C141">
            <v>3761</v>
          </cell>
        </row>
        <row r="142">
          <cell r="A142">
            <v>8638</v>
          </cell>
          <cell r="B142" t="str">
            <v xml:space="preserve">LEWIS HS                   </v>
          </cell>
          <cell r="C142">
            <v>91</v>
          </cell>
        </row>
        <row r="143">
          <cell r="A143">
            <v>8683</v>
          </cell>
          <cell r="B143" t="str">
            <v xml:space="preserve">GRANT HS                   </v>
          </cell>
          <cell r="C143">
            <v>2817</v>
          </cell>
        </row>
        <row r="144">
          <cell r="A144">
            <v>8684</v>
          </cell>
          <cell r="B144" t="str">
            <v xml:space="preserve">GRANT COM TECH MAG         </v>
          </cell>
          <cell r="C144">
            <v>379</v>
          </cell>
        </row>
        <row r="145">
          <cell r="A145">
            <v>8685</v>
          </cell>
          <cell r="B145" t="str">
            <v xml:space="preserve">LONDON HS                  </v>
          </cell>
          <cell r="C145">
            <v>81</v>
          </cell>
        </row>
        <row r="146">
          <cell r="A146">
            <v>8758</v>
          </cell>
          <cell r="B146" t="str">
            <v xml:space="preserve">DISCOVERY CHARTER PREP     </v>
          </cell>
          <cell r="C146">
            <v>209</v>
          </cell>
        </row>
        <row r="147">
          <cell r="A147">
            <v>8785</v>
          </cell>
          <cell r="B147" t="str">
            <v xml:space="preserve">N HLLYWD HG MAG            </v>
          </cell>
          <cell r="C147">
            <v>331</v>
          </cell>
        </row>
        <row r="148">
          <cell r="A148">
            <v>8786</v>
          </cell>
          <cell r="B148" t="str">
            <v xml:space="preserve">N HOLLYWOOD SH             </v>
          </cell>
          <cell r="C148">
            <v>3887</v>
          </cell>
        </row>
        <row r="149">
          <cell r="A149">
            <v>8787</v>
          </cell>
          <cell r="B149" t="str">
            <v xml:space="preserve">NHHS/LA ZOO BIOL MAG       </v>
          </cell>
          <cell r="C149">
            <v>295</v>
          </cell>
        </row>
        <row r="150">
          <cell r="A150">
            <v>8788</v>
          </cell>
          <cell r="B150" t="str">
            <v xml:space="preserve">EARHART HS                 </v>
          </cell>
          <cell r="C150">
            <v>101</v>
          </cell>
        </row>
        <row r="151">
          <cell r="A151">
            <v>8809</v>
          </cell>
          <cell r="B151" t="str">
            <v xml:space="preserve">POLY MATH/SCI MAG          </v>
          </cell>
          <cell r="C151">
            <v>397</v>
          </cell>
        </row>
        <row r="152">
          <cell r="A152">
            <v>8813</v>
          </cell>
          <cell r="B152" t="str">
            <v xml:space="preserve">RESEDA HS POLICE ACADEMY   </v>
          </cell>
          <cell r="C152">
            <v>156</v>
          </cell>
        </row>
        <row r="153">
          <cell r="A153">
            <v>8814</v>
          </cell>
          <cell r="B153" t="str">
            <v xml:space="preserve">RESEDA SH                  </v>
          </cell>
          <cell r="C153">
            <v>2384</v>
          </cell>
        </row>
        <row r="154">
          <cell r="A154">
            <v>8815</v>
          </cell>
          <cell r="B154" t="str">
            <v xml:space="preserve">RESEDA ENV/PHY SC MAG      </v>
          </cell>
          <cell r="C154">
            <v>383</v>
          </cell>
        </row>
        <row r="155">
          <cell r="A155">
            <v>8816</v>
          </cell>
          <cell r="B155" t="str">
            <v xml:space="preserve">GREY HS                    </v>
          </cell>
          <cell r="C155">
            <v>100</v>
          </cell>
        </row>
        <row r="156">
          <cell r="A156">
            <v>8842</v>
          </cell>
          <cell r="B156" t="str">
            <v xml:space="preserve">SHERMAN OAKS CES MAG       </v>
          </cell>
          <cell r="C156">
            <v>1781</v>
          </cell>
        </row>
        <row r="157">
          <cell r="A157">
            <v>8843</v>
          </cell>
          <cell r="B157" t="str">
            <v xml:space="preserve">SAN FERNANDO SH            </v>
          </cell>
          <cell r="C157">
            <v>4155</v>
          </cell>
        </row>
        <row r="158">
          <cell r="A158">
            <v>8844</v>
          </cell>
          <cell r="B158" t="str">
            <v xml:space="preserve">SAN FERNANDO M/SC MAG      </v>
          </cell>
          <cell r="C158">
            <v>455</v>
          </cell>
        </row>
        <row r="159">
          <cell r="A159">
            <v>8845</v>
          </cell>
          <cell r="B159" t="str">
            <v xml:space="preserve">MISSION HS                 </v>
          </cell>
          <cell r="C159">
            <v>95</v>
          </cell>
        </row>
        <row r="160">
          <cell r="A160">
            <v>8876</v>
          </cell>
          <cell r="B160" t="str">
            <v xml:space="preserve">EVERGREEN HS               </v>
          </cell>
          <cell r="C160">
            <v>79</v>
          </cell>
        </row>
        <row r="161">
          <cell r="A161">
            <v>8878</v>
          </cell>
          <cell r="B161" t="str">
            <v xml:space="preserve">SYLMAR SH                  </v>
          </cell>
          <cell r="C161">
            <v>3240</v>
          </cell>
        </row>
        <row r="162">
          <cell r="A162">
            <v>8879</v>
          </cell>
          <cell r="B162" t="str">
            <v xml:space="preserve">SYLMAR MATH/SCI MAG        </v>
          </cell>
          <cell r="C162">
            <v>392</v>
          </cell>
        </row>
        <row r="163">
          <cell r="A163">
            <v>8880</v>
          </cell>
          <cell r="B163" t="str">
            <v xml:space="preserve">TAFT SH                    </v>
          </cell>
          <cell r="C163">
            <v>3549</v>
          </cell>
        </row>
        <row r="164">
          <cell r="A164">
            <v>8883</v>
          </cell>
          <cell r="B164" t="str">
            <v xml:space="preserve">THOREAU HS                 </v>
          </cell>
          <cell r="C164">
            <v>56</v>
          </cell>
        </row>
        <row r="165">
          <cell r="A165">
            <v>8891</v>
          </cell>
          <cell r="B165" t="str">
            <v xml:space="preserve">VAN NUYS MEDICAL MAG       </v>
          </cell>
          <cell r="C165">
            <v>241</v>
          </cell>
        </row>
        <row r="166">
          <cell r="A166">
            <v>8892</v>
          </cell>
          <cell r="B166" t="str">
            <v xml:space="preserve">VAN NUYS M/SC SH MAG       </v>
          </cell>
          <cell r="C166">
            <v>600</v>
          </cell>
        </row>
        <row r="167">
          <cell r="A167">
            <v>8893</v>
          </cell>
          <cell r="B167" t="str">
            <v xml:space="preserve">VAN NUYS SH                </v>
          </cell>
          <cell r="C167">
            <v>2651</v>
          </cell>
        </row>
        <row r="168">
          <cell r="A168">
            <v>8894</v>
          </cell>
          <cell r="B168" t="str">
            <v xml:space="preserve">VAN NUYS PER ARTS MAG      </v>
          </cell>
          <cell r="C168">
            <v>456</v>
          </cell>
        </row>
        <row r="169">
          <cell r="A169">
            <v>8895</v>
          </cell>
          <cell r="B169" t="str">
            <v xml:space="preserve">ROGERS HS                  </v>
          </cell>
          <cell r="C169">
            <v>80</v>
          </cell>
        </row>
        <row r="170">
          <cell r="A170">
            <v>8913</v>
          </cell>
          <cell r="B170" t="str">
            <v>VERDUGO HILLS HS MULTIMEDIA</v>
          </cell>
          <cell r="C170">
            <v>90</v>
          </cell>
        </row>
        <row r="171">
          <cell r="A171">
            <v>8914</v>
          </cell>
          <cell r="B171" t="str">
            <v xml:space="preserve">VERDUGO HILLS SH           </v>
          </cell>
          <cell r="C171">
            <v>2312</v>
          </cell>
        </row>
        <row r="172">
          <cell r="A172">
            <v>8916</v>
          </cell>
          <cell r="B172" t="str">
            <v xml:space="preserve">MT LUKENS HS               </v>
          </cell>
          <cell r="C172">
            <v>69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b5697d"/>
      <sheetName val="All"/>
      <sheetName val="Sort by FS"/>
      <sheetName val="Sort by School"/>
      <sheetName val="Sort by LD and Sch"/>
      <sheetName val="FS"/>
      <sheetName val="Charter Schools"/>
    </sheetNames>
    <sheetDataSet>
      <sheetData sheetId="0"/>
      <sheetData sheetId="1">
        <row r="2">
          <cell r="A2">
            <v>2117</v>
          </cell>
          <cell r="B2">
            <v>1</v>
          </cell>
          <cell r="C2" t="str">
            <v>Fabia</v>
          </cell>
          <cell r="D2" t="str">
            <v>Jovita</v>
          </cell>
          <cell r="E2" t="str">
            <v>AND</v>
          </cell>
          <cell r="F2">
            <v>2117</v>
          </cell>
          <cell r="G2" t="str">
            <v>Andasol ES</v>
          </cell>
        </row>
        <row r="3">
          <cell r="A3">
            <v>2269</v>
          </cell>
          <cell r="B3">
            <v>1</v>
          </cell>
          <cell r="C3" t="str">
            <v>Fabia</v>
          </cell>
          <cell r="D3" t="str">
            <v>Jovita</v>
          </cell>
          <cell r="E3" t="str">
            <v>BAM</v>
          </cell>
          <cell r="F3">
            <v>2269</v>
          </cell>
          <cell r="G3" t="str">
            <v>Balboa ES Magnet</v>
          </cell>
        </row>
        <row r="4">
          <cell r="A4">
            <v>2335</v>
          </cell>
          <cell r="B4">
            <v>1</v>
          </cell>
          <cell r="C4" t="str">
            <v>Fabia</v>
          </cell>
          <cell r="D4" t="str">
            <v>Jovita</v>
          </cell>
          <cell r="E4" t="str">
            <v>BEC</v>
          </cell>
          <cell r="F4">
            <v>2335</v>
          </cell>
          <cell r="G4" t="str">
            <v>Beckford ES</v>
          </cell>
        </row>
        <row r="5">
          <cell r="A5">
            <v>2881</v>
          </cell>
          <cell r="B5">
            <v>1</v>
          </cell>
          <cell r="C5" t="str">
            <v>Fabia</v>
          </cell>
          <cell r="D5" t="str">
            <v>Jovita</v>
          </cell>
          <cell r="E5" t="str">
            <v>CSB</v>
          </cell>
          <cell r="F5">
            <v>2881</v>
          </cell>
          <cell r="G5" t="str">
            <v>Castlebay Lane ES</v>
          </cell>
        </row>
        <row r="6">
          <cell r="A6">
            <v>3027</v>
          </cell>
          <cell r="B6">
            <v>1</v>
          </cell>
          <cell r="C6" t="str">
            <v>Fabia</v>
          </cell>
          <cell r="D6" t="str">
            <v>Jovita</v>
          </cell>
          <cell r="E6" t="str">
            <v>CWE</v>
          </cell>
          <cell r="F6">
            <v>3027</v>
          </cell>
          <cell r="G6" t="str">
            <v>Chatsworth Park ES</v>
          </cell>
        </row>
        <row r="7">
          <cell r="A7">
            <v>3340</v>
          </cell>
          <cell r="B7">
            <v>1</v>
          </cell>
          <cell r="C7" t="str">
            <v>Fabia</v>
          </cell>
          <cell r="D7" t="str">
            <v>Jovita</v>
          </cell>
          <cell r="E7" t="str">
            <v>DRB</v>
          </cell>
          <cell r="F7">
            <v>3340</v>
          </cell>
          <cell r="G7" t="str">
            <v>Darby ES</v>
          </cell>
        </row>
        <row r="8">
          <cell r="A8">
            <v>3377</v>
          </cell>
          <cell r="B8">
            <v>1</v>
          </cell>
          <cell r="C8" t="str">
            <v>Fabia</v>
          </cell>
          <cell r="D8" t="str">
            <v>Jovita</v>
          </cell>
          <cell r="E8" t="str">
            <v>DEA</v>
          </cell>
          <cell r="F8">
            <v>3377</v>
          </cell>
          <cell r="G8" t="str">
            <v>Dearborn ES</v>
          </cell>
        </row>
        <row r="9">
          <cell r="A9">
            <v>4117</v>
          </cell>
          <cell r="B9">
            <v>1</v>
          </cell>
          <cell r="C9" t="str">
            <v>Fabia</v>
          </cell>
          <cell r="D9" t="str">
            <v>Jovita</v>
          </cell>
          <cell r="E9" t="str">
            <v>GER</v>
          </cell>
          <cell r="F9">
            <v>4117</v>
          </cell>
          <cell r="G9" t="str">
            <v>Germain ES</v>
          </cell>
        </row>
        <row r="10">
          <cell r="A10">
            <v>4233</v>
          </cell>
          <cell r="B10">
            <v>1</v>
          </cell>
          <cell r="C10" t="str">
            <v>Fabia</v>
          </cell>
          <cell r="D10" t="str">
            <v>Jovita</v>
          </cell>
          <cell r="E10" t="str">
            <v>GRN</v>
          </cell>
          <cell r="F10">
            <v>4233</v>
          </cell>
          <cell r="G10" t="str">
            <v>Granada ES</v>
          </cell>
        </row>
        <row r="11">
          <cell r="A11">
            <v>4881</v>
          </cell>
          <cell r="B11">
            <v>1</v>
          </cell>
          <cell r="C11" t="str">
            <v>Fabia</v>
          </cell>
          <cell r="D11" t="str">
            <v>Jovita</v>
          </cell>
          <cell r="E11" t="str">
            <v>LIM</v>
          </cell>
          <cell r="F11">
            <v>4881</v>
          </cell>
          <cell r="G11" t="str">
            <v>Limerick ES</v>
          </cell>
        </row>
        <row r="12">
          <cell r="A12">
            <v>5459</v>
          </cell>
          <cell r="B12">
            <v>1</v>
          </cell>
          <cell r="C12" t="str">
            <v>Fabia</v>
          </cell>
          <cell r="D12" t="str">
            <v>Jovita</v>
          </cell>
          <cell r="E12" t="str">
            <v>NEV</v>
          </cell>
          <cell r="F12">
            <v>5459</v>
          </cell>
          <cell r="G12" t="str">
            <v>Nevada ES</v>
          </cell>
        </row>
        <row r="13">
          <cell r="A13">
            <v>7007</v>
          </cell>
          <cell r="B13">
            <v>1</v>
          </cell>
          <cell r="C13" t="str">
            <v>Fabia</v>
          </cell>
          <cell r="D13" t="str">
            <v>Jovita</v>
          </cell>
          <cell r="E13" t="str">
            <v>SUP</v>
          </cell>
          <cell r="F13">
            <v>7007</v>
          </cell>
          <cell r="G13" t="str">
            <v>Superior ES</v>
          </cell>
        </row>
        <row r="14">
          <cell r="A14">
            <v>7201</v>
          </cell>
          <cell r="B14">
            <v>1</v>
          </cell>
          <cell r="C14" t="str">
            <v>Fabia</v>
          </cell>
          <cell r="D14" t="str">
            <v>Jovita</v>
          </cell>
          <cell r="E14" t="str">
            <v>TPK</v>
          </cell>
          <cell r="F14">
            <v>7201</v>
          </cell>
          <cell r="G14" t="str">
            <v>Topeka ES</v>
          </cell>
        </row>
        <row r="15">
          <cell r="A15">
            <v>7247</v>
          </cell>
          <cell r="B15">
            <v>1</v>
          </cell>
          <cell r="C15" t="str">
            <v>Fabia</v>
          </cell>
          <cell r="D15" t="str">
            <v>Jovita</v>
          </cell>
          <cell r="E15" t="str">
            <v>TUL</v>
          </cell>
          <cell r="F15">
            <v>7247</v>
          </cell>
          <cell r="G15" t="str">
            <v>Tulsa ES</v>
          </cell>
        </row>
        <row r="16">
          <cell r="A16">
            <v>7562</v>
          </cell>
          <cell r="B16">
            <v>1</v>
          </cell>
          <cell r="C16" t="str">
            <v>Fabia</v>
          </cell>
          <cell r="D16" t="str">
            <v>Jovita</v>
          </cell>
          <cell r="E16" t="str">
            <v>VTG</v>
          </cell>
          <cell r="F16">
            <v>7562</v>
          </cell>
          <cell r="G16" t="str">
            <v>Vintage Magnet ES</v>
          </cell>
        </row>
        <row r="17">
          <cell r="A17">
            <v>8174</v>
          </cell>
          <cell r="B17">
            <v>1</v>
          </cell>
          <cell r="C17" t="str">
            <v>Fabia</v>
          </cell>
          <cell r="D17" t="str">
            <v>Jovita</v>
          </cell>
          <cell r="E17" t="str">
            <v>HEN</v>
          </cell>
          <cell r="F17">
            <v>8174</v>
          </cell>
          <cell r="G17" t="str">
            <v>Henry MS</v>
          </cell>
        </row>
        <row r="18">
          <cell r="A18">
            <v>8175</v>
          </cell>
          <cell r="B18">
            <v>1</v>
          </cell>
          <cell r="C18" t="str">
            <v>Fabia</v>
          </cell>
          <cell r="D18" t="str">
            <v>Jovita</v>
          </cell>
          <cell r="E18" t="str">
            <v>HNR</v>
          </cell>
          <cell r="F18">
            <v>8175</v>
          </cell>
          <cell r="G18" t="str">
            <v>Henry MS Magnet</v>
          </cell>
        </row>
        <row r="19">
          <cell r="A19">
            <v>8217</v>
          </cell>
          <cell r="B19">
            <v>1</v>
          </cell>
          <cell r="C19" t="str">
            <v>Fabia</v>
          </cell>
          <cell r="D19" t="str">
            <v>Jovita</v>
          </cell>
          <cell r="E19" t="str">
            <v>LAW</v>
          </cell>
          <cell r="F19">
            <v>8217</v>
          </cell>
          <cell r="G19" t="str">
            <v>Lawrence MS</v>
          </cell>
        </row>
        <row r="20">
          <cell r="A20">
            <v>8218</v>
          </cell>
          <cell r="B20">
            <v>1</v>
          </cell>
          <cell r="C20" t="str">
            <v>Fabia</v>
          </cell>
          <cell r="D20" t="str">
            <v>Jovita</v>
          </cell>
          <cell r="E20" t="str">
            <v>LMG</v>
          </cell>
          <cell r="F20">
            <v>8218</v>
          </cell>
          <cell r="G20" t="str">
            <v>Lawrence MS Magnet</v>
          </cell>
        </row>
        <row r="21">
          <cell r="A21">
            <v>8272</v>
          </cell>
          <cell r="B21">
            <v>1</v>
          </cell>
          <cell r="C21" t="str">
            <v>Fabia</v>
          </cell>
          <cell r="D21" t="str">
            <v>Jovita</v>
          </cell>
          <cell r="E21" t="str">
            <v>NOJ</v>
          </cell>
          <cell r="F21">
            <v>8272</v>
          </cell>
          <cell r="G21" t="str">
            <v>Nobel MS</v>
          </cell>
        </row>
        <row r="22">
          <cell r="A22">
            <v>8273</v>
          </cell>
          <cell r="B22">
            <v>1</v>
          </cell>
          <cell r="C22" t="str">
            <v>Fabia</v>
          </cell>
          <cell r="D22" t="str">
            <v>Jovita</v>
          </cell>
          <cell r="E22" t="str">
            <v>NBM</v>
          </cell>
          <cell r="F22">
            <v>8273</v>
          </cell>
          <cell r="G22" t="str">
            <v>Nobel MS Magnet</v>
          </cell>
        </row>
        <row r="23">
          <cell r="A23">
            <v>8506</v>
          </cell>
          <cell r="B23">
            <v>1</v>
          </cell>
          <cell r="C23" t="str">
            <v>Fabia</v>
          </cell>
          <cell r="D23" t="str">
            <v>Jovita</v>
          </cell>
          <cell r="E23" t="str">
            <v>CDG</v>
          </cell>
          <cell r="F23">
            <v>8506</v>
          </cell>
          <cell r="G23" t="str">
            <v>Aggeler CDS</v>
          </cell>
        </row>
        <row r="24">
          <cell r="A24">
            <v>8507</v>
          </cell>
          <cell r="B24">
            <v>1</v>
          </cell>
          <cell r="C24" t="str">
            <v>Fabia</v>
          </cell>
          <cell r="D24" t="str">
            <v>Jovita</v>
          </cell>
          <cell r="E24" t="str">
            <v>AGG</v>
          </cell>
          <cell r="F24">
            <v>8507</v>
          </cell>
          <cell r="G24" t="str">
            <v>Aggeler Opportunity HS</v>
          </cell>
        </row>
        <row r="25">
          <cell r="A25">
            <v>8513</v>
          </cell>
          <cell r="B25">
            <v>1</v>
          </cell>
          <cell r="C25" t="str">
            <v>Fabia</v>
          </cell>
          <cell r="D25" t="str">
            <v>Jovita</v>
          </cell>
          <cell r="E25" t="str">
            <v>VNH</v>
          </cell>
          <cell r="F25">
            <v>8513</v>
          </cell>
          <cell r="G25" t="str">
            <v>Northridge Academy</v>
          </cell>
        </row>
        <row r="26">
          <cell r="A26">
            <v>8583</v>
          </cell>
          <cell r="B26">
            <v>1</v>
          </cell>
          <cell r="C26" t="str">
            <v>Fabia</v>
          </cell>
          <cell r="D26" t="str">
            <v>Jovita</v>
          </cell>
          <cell r="E26" t="str">
            <v>CWH</v>
          </cell>
          <cell r="F26">
            <v>8583</v>
          </cell>
          <cell r="G26" t="str">
            <v>Chatsworth HS</v>
          </cell>
        </row>
        <row r="27">
          <cell r="A27">
            <v>8585</v>
          </cell>
          <cell r="B27">
            <v>1</v>
          </cell>
          <cell r="C27" t="str">
            <v>Fabia</v>
          </cell>
          <cell r="D27" t="str">
            <v>Jovita</v>
          </cell>
          <cell r="E27" t="str">
            <v>STP</v>
          </cell>
          <cell r="F27">
            <v>8585</v>
          </cell>
          <cell r="G27" t="str">
            <v>Stoney Point Cont. HS</v>
          </cell>
        </row>
        <row r="28">
          <cell r="A28">
            <v>8682</v>
          </cell>
          <cell r="B28">
            <v>1</v>
          </cell>
          <cell r="C28" t="str">
            <v>Fabia</v>
          </cell>
          <cell r="D28" t="str">
            <v>Jovita</v>
          </cell>
          <cell r="E28" t="str">
            <v>WGR</v>
          </cell>
          <cell r="F28">
            <v>8682</v>
          </cell>
          <cell r="G28" t="str">
            <v>Douglas Cont. HS</v>
          </cell>
        </row>
        <row r="29">
          <cell r="A29">
            <v>1908</v>
          </cell>
          <cell r="B29">
            <v>1</v>
          </cell>
          <cell r="C29" t="str">
            <v>Ilejay</v>
          </cell>
          <cell r="D29" t="str">
            <v>Gemma</v>
          </cell>
          <cell r="E29" t="str">
            <v>LEI</v>
          </cell>
          <cell r="F29">
            <v>1908</v>
          </cell>
          <cell r="G29" t="str">
            <v>Leichman Special Ed. HS</v>
          </cell>
        </row>
        <row r="30">
          <cell r="A30">
            <v>1959</v>
          </cell>
          <cell r="B30">
            <v>1</v>
          </cell>
          <cell r="C30" t="str">
            <v>Ilejay</v>
          </cell>
          <cell r="D30" t="str">
            <v>Gemma</v>
          </cell>
          <cell r="E30" t="str">
            <v>LUL</v>
          </cell>
          <cell r="F30">
            <v>1959</v>
          </cell>
          <cell r="G30" t="str">
            <v>Lull Special Ed.</v>
          </cell>
        </row>
        <row r="31">
          <cell r="A31">
            <v>2753</v>
          </cell>
          <cell r="B31">
            <v>1</v>
          </cell>
          <cell r="C31" t="str">
            <v>Ilejay</v>
          </cell>
          <cell r="D31" t="str">
            <v>Gemma</v>
          </cell>
          <cell r="E31" t="str">
            <v>CPE</v>
          </cell>
          <cell r="F31">
            <v>2753</v>
          </cell>
          <cell r="G31" t="str">
            <v>Canoga Park ES</v>
          </cell>
        </row>
        <row r="32">
          <cell r="A32">
            <v>2802</v>
          </cell>
          <cell r="B32">
            <v>1</v>
          </cell>
          <cell r="C32" t="str">
            <v>Ilejay</v>
          </cell>
          <cell r="D32" t="str">
            <v>Gemma</v>
          </cell>
          <cell r="E32" t="str">
            <v>CAP</v>
          </cell>
          <cell r="F32">
            <v>2802</v>
          </cell>
          <cell r="G32" t="str">
            <v>Capistrano ES</v>
          </cell>
        </row>
        <row r="33">
          <cell r="A33">
            <v>4349</v>
          </cell>
          <cell r="B33">
            <v>1</v>
          </cell>
          <cell r="C33" t="str">
            <v>Ilejay</v>
          </cell>
          <cell r="D33" t="str">
            <v>Gemma</v>
          </cell>
          <cell r="E33" t="str">
            <v>HMN</v>
          </cell>
          <cell r="F33">
            <v>4349</v>
          </cell>
          <cell r="G33" t="str">
            <v>Hamlin ES</v>
          </cell>
        </row>
        <row r="34">
          <cell r="A34">
            <v>4445</v>
          </cell>
          <cell r="B34">
            <v>1</v>
          </cell>
          <cell r="C34" t="str">
            <v>Ilejay</v>
          </cell>
          <cell r="D34" t="str">
            <v>Gemma</v>
          </cell>
          <cell r="E34" t="str">
            <v>HRT</v>
          </cell>
          <cell r="F34">
            <v>4445</v>
          </cell>
          <cell r="G34" t="str">
            <v xml:space="preserve">Hart ES </v>
          </cell>
        </row>
        <row r="35">
          <cell r="A35">
            <v>4692</v>
          </cell>
          <cell r="B35">
            <v>1</v>
          </cell>
          <cell r="C35" t="str">
            <v>Ilejay</v>
          </cell>
          <cell r="D35" t="str">
            <v>Gemma</v>
          </cell>
          <cell r="E35" t="str">
            <v>JUS</v>
          </cell>
          <cell r="F35">
            <v>4692</v>
          </cell>
          <cell r="G35" t="str">
            <v>Justice ES</v>
          </cell>
        </row>
        <row r="36">
          <cell r="A36">
            <v>5452</v>
          </cell>
          <cell r="B36">
            <v>1</v>
          </cell>
          <cell r="C36" t="str">
            <v>Ilejay</v>
          </cell>
          <cell r="D36" t="str">
            <v>Gemma</v>
          </cell>
          <cell r="E36" t="str">
            <v>NES</v>
          </cell>
          <cell r="F36">
            <v>5452</v>
          </cell>
          <cell r="G36" t="str">
            <v>Nestle ES</v>
          </cell>
        </row>
        <row r="37">
          <cell r="A37">
            <v>5479</v>
          </cell>
          <cell r="B37">
            <v>1</v>
          </cell>
          <cell r="C37" t="str">
            <v>Ilejay</v>
          </cell>
          <cell r="D37" t="str">
            <v>Gemma</v>
          </cell>
          <cell r="E37" t="str">
            <v>NEW</v>
          </cell>
          <cell r="F37">
            <v>5479</v>
          </cell>
          <cell r="G37" t="str">
            <v>Newcastle ES</v>
          </cell>
        </row>
        <row r="38">
          <cell r="A38">
            <v>6233</v>
          </cell>
          <cell r="B38">
            <v>1</v>
          </cell>
          <cell r="C38" t="str">
            <v>Ilejay</v>
          </cell>
          <cell r="D38" t="str">
            <v>Gemma</v>
          </cell>
          <cell r="E38" t="str">
            <v>RSE</v>
          </cell>
          <cell r="F38">
            <v>6233</v>
          </cell>
          <cell r="G38" t="str">
            <v>Reseda ES</v>
          </cell>
        </row>
        <row r="39">
          <cell r="A39">
            <v>6712</v>
          </cell>
          <cell r="B39">
            <v>1</v>
          </cell>
          <cell r="C39" t="str">
            <v>Ilejay</v>
          </cell>
          <cell r="D39" t="str">
            <v>Gemma</v>
          </cell>
          <cell r="E39" t="str">
            <v>SHI</v>
          </cell>
          <cell r="F39">
            <v>6712</v>
          </cell>
          <cell r="G39" t="str">
            <v>Shirley ES</v>
          </cell>
        </row>
        <row r="40">
          <cell r="A40">
            <v>6986</v>
          </cell>
          <cell r="B40">
            <v>1</v>
          </cell>
          <cell r="C40" t="str">
            <v>Ilejay</v>
          </cell>
          <cell r="D40" t="str">
            <v>Gemma</v>
          </cell>
          <cell r="E40" t="str">
            <v>SNB</v>
          </cell>
          <cell r="F40">
            <v>6986</v>
          </cell>
          <cell r="G40" t="str">
            <v>Sunny Brae ES</v>
          </cell>
        </row>
        <row r="41">
          <cell r="A41">
            <v>7041</v>
          </cell>
          <cell r="B41">
            <v>1</v>
          </cell>
          <cell r="C41" t="str">
            <v>Ilejay</v>
          </cell>
          <cell r="D41" t="str">
            <v>Gemma</v>
          </cell>
          <cell r="E41" t="str">
            <v>TRZ</v>
          </cell>
          <cell r="F41">
            <v>7041</v>
          </cell>
          <cell r="G41" t="str">
            <v>Tarzana ES</v>
          </cell>
        </row>
        <row r="42">
          <cell r="A42">
            <v>7411</v>
          </cell>
          <cell r="B42">
            <v>1</v>
          </cell>
          <cell r="C42" t="str">
            <v>Ilejay</v>
          </cell>
          <cell r="D42" t="str">
            <v>Gemma</v>
          </cell>
          <cell r="E42" t="str">
            <v>VAN</v>
          </cell>
          <cell r="F42">
            <v>7411</v>
          </cell>
          <cell r="G42" t="str">
            <v>Vanalden ES</v>
          </cell>
        </row>
        <row r="43">
          <cell r="A43">
            <v>8101</v>
          </cell>
          <cell r="B43">
            <v>1</v>
          </cell>
          <cell r="C43" t="str">
            <v>Ilejay</v>
          </cell>
          <cell r="D43" t="str">
            <v>Gemma</v>
          </cell>
          <cell r="E43" t="str">
            <v>CMS</v>
          </cell>
          <cell r="F43">
            <v>8101</v>
          </cell>
          <cell r="G43" t="str">
            <v>Columbus MS Magnet</v>
          </cell>
        </row>
        <row r="44">
          <cell r="A44">
            <v>8102</v>
          </cell>
          <cell r="B44">
            <v>1</v>
          </cell>
          <cell r="C44" t="str">
            <v>Ilejay</v>
          </cell>
          <cell r="D44" t="str">
            <v>Gemma</v>
          </cell>
          <cell r="E44" t="str">
            <v>COL</v>
          </cell>
          <cell r="F44">
            <v>8102</v>
          </cell>
          <cell r="G44" t="str">
            <v>Columbus MS</v>
          </cell>
        </row>
        <row r="45">
          <cell r="A45">
            <v>8107</v>
          </cell>
          <cell r="B45">
            <v>1</v>
          </cell>
          <cell r="C45" t="str">
            <v>Ilejay</v>
          </cell>
          <cell r="D45" t="str">
            <v>Gemma</v>
          </cell>
          <cell r="E45" t="str">
            <v>PTJ</v>
          </cell>
          <cell r="F45">
            <v>8107</v>
          </cell>
          <cell r="G45" t="str">
            <v>Portola MS</v>
          </cell>
        </row>
        <row r="46">
          <cell r="A46">
            <v>8108</v>
          </cell>
          <cell r="B46">
            <v>1</v>
          </cell>
          <cell r="C46" t="str">
            <v>Ilejay</v>
          </cell>
          <cell r="D46" t="str">
            <v>Gemma</v>
          </cell>
          <cell r="E46" t="str">
            <v>PTM</v>
          </cell>
          <cell r="F46">
            <v>8108</v>
          </cell>
          <cell r="G46" t="str">
            <v>Portola MS Magnet</v>
          </cell>
        </row>
        <row r="47">
          <cell r="A47">
            <v>8571</v>
          </cell>
          <cell r="B47">
            <v>1</v>
          </cell>
          <cell r="C47" t="str">
            <v>Ilejay</v>
          </cell>
          <cell r="D47" t="str">
            <v>Gemma</v>
          </cell>
          <cell r="E47" t="str">
            <v>CPH</v>
          </cell>
          <cell r="F47">
            <v>8571</v>
          </cell>
          <cell r="G47" t="str">
            <v>Canoga Park HS</v>
          </cell>
        </row>
        <row r="48">
          <cell r="A48">
            <v>8572</v>
          </cell>
          <cell r="B48">
            <v>1</v>
          </cell>
          <cell r="C48" t="str">
            <v>Ilejay</v>
          </cell>
          <cell r="D48" t="str">
            <v>Gemma</v>
          </cell>
          <cell r="E48" t="str">
            <v>CPM</v>
          </cell>
          <cell r="F48">
            <v>8572</v>
          </cell>
          <cell r="G48" t="str">
            <v>Canoga Park HS Magnet</v>
          </cell>
        </row>
        <row r="49">
          <cell r="A49">
            <v>8573</v>
          </cell>
          <cell r="B49">
            <v>1</v>
          </cell>
          <cell r="C49" t="str">
            <v>Ilejay</v>
          </cell>
          <cell r="D49" t="str">
            <v>Gemma</v>
          </cell>
          <cell r="E49" t="str">
            <v>OWN</v>
          </cell>
          <cell r="F49">
            <v>8573</v>
          </cell>
          <cell r="G49" t="str">
            <v>Owensmouth Cont. HS</v>
          </cell>
        </row>
        <row r="50">
          <cell r="A50">
            <v>8816</v>
          </cell>
          <cell r="B50">
            <v>1</v>
          </cell>
          <cell r="C50" t="str">
            <v>Ilejay</v>
          </cell>
          <cell r="D50" t="str">
            <v>Gemma</v>
          </cell>
          <cell r="E50" t="str">
            <v>GRY</v>
          </cell>
          <cell r="F50">
            <v>8816</v>
          </cell>
          <cell r="G50" t="str">
            <v>Grey Cont. HS</v>
          </cell>
        </row>
        <row r="51">
          <cell r="A51">
            <v>2658</v>
          </cell>
          <cell r="B51">
            <v>1</v>
          </cell>
          <cell r="C51" t="str">
            <v>Narain</v>
          </cell>
          <cell r="D51" t="str">
            <v>Rajesh</v>
          </cell>
          <cell r="E51" t="str">
            <v>BTN</v>
          </cell>
          <cell r="F51">
            <v>2658</v>
          </cell>
          <cell r="G51" t="str">
            <v>Burton ES</v>
          </cell>
        </row>
        <row r="52">
          <cell r="A52">
            <v>3014</v>
          </cell>
          <cell r="B52">
            <v>1</v>
          </cell>
          <cell r="C52" t="str">
            <v>Narain</v>
          </cell>
          <cell r="D52" t="str">
            <v>Rajesh</v>
          </cell>
          <cell r="E52" t="str">
            <v>CHS</v>
          </cell>
          <cell r="F52">
            <v>3014</v>
          </cell>
          <cell r="G52" t="str">
            <v>Chase ES</v>
          </cell>
        </row>
        <row r="53">
          <cell r="A53">
            <v>3576</v>
          </cell>
          <cell r="B53">
            <v>1</v>
          </cell>
          <cell r="C53" t="str">
            <v>Narain</v>
          </cell>
          <cell r="D53" t="str">
            <v>Rajesh</v>
          </cell>
          <cell r="E53" t="str">
            <v>CBP</v>
          </cell>
          <cell r="F53">
            <v>3576</v>
          </cell>
          <cell r="G53" t="str">
            <v>Monroe New ES #2</v>
          </cell>
        </row>
        <row r="54">
          <cell r="A54">
            <v>4130</v>
          </cell>
          <cell r="B54">
            <v>1</v>
          </cell>
          <cell r="C54" t="str">
            <v>Narain</v>
          </cell>
          <cell r="D54" t="str">
            <v>Rajesh</v>
          </cell>
          <cell r="E54" t="str">
            <v>GLD</v>
          </cell>
          <cell r="F54">
            <v>4130</v>
          </cell>
          <cell r="G54" t="str">
            <v>Gledhill ES</v>
          </cell>
        </row>
        <row r="55">
          <cell r="A55">
            <v>4132</v>
          </cell>
          <cell r="B55">
            <v>1</v>
          </cell>
          <cell r="C55" t="str">
            <v>Narain</v>
          </cell>
          <cell r="D55" t="str">
            <v>Rajesh</v>
          </cell>
          <cell r="E55" t="str">
            <v>GHM</v>
          </cell>
          <cell r="F55">
            <v>4132</v>
          </cell>
          <cell r="G55" t="str">
            <v xml:space="preserve">Gledhill Magnet </v>
          </cell>
        </row>
        <row r="56">
          <cell r="A56">
            <v>4775</v>
          </cell>
          <cell r="B56">
            <v>1</v>
          </cell>
          <cell r="C56" t="str">
            <v>Narain</v>
          </cell>
          <cell r="D56" t="str">
            <v>Rajesh</v>
          </cell>
          <cell r="E56" t="str">
            <v>LNG</v>
          </cell>
          <cell r="F56">
            <v>4775</v>
          </cell>
          <cell r="G56" t="str">
            <v>Langdon ES</v>
          </cell>
        </row>
        <row r="57">
          <cell r="A57">
            <v>4776</v>
          </cell>
          <cell r="B57">
            <v>1</v>
          </cell>
          <cell r="C57" t="str">
            <v>Narain</v>
          </cell>
          <cell r="D57" t="str">
            <v>Rajesh</v>
          </cell>
          <cell r="E57" t="str">
            <v>LNP</v>
          </cell>
          <cell r="F57">
            <v>4776</v>
          </cell>
          <cell r="G57" t="str">
            <v>Primary Academy for Success</v>
          </cell>
        </row>
        <row r="58">
          <cell r="A58">
            <v>4790</v>
          </cell>
          <cell r="B58">
            <v>1</v>
          </cell>
          <cell r="C58" t="str">
            <v>Narain</v>
          </cell>
          <cell r="D58" t="str">
            <v>Rajesh</v>
          </cell>
          <cell r="E58" t="str">
            <v>LSS</v>
          </cell>
          <cell r="F58">
            <v>4790</v>
          </cell>
          <cell r="G58" t="str">
            <v>Lassen ES</v>
          </cell>
        </row>
        <row r="59">
          <cell r="A59">
            <v>4870</v>
          </cell>
          <cell r="B59">
            <v>1</v>
          </cell>
          <cell r="C59" t="str">
            <v>Narain</v>
          </cell>
          <cell r="D59" t="str">
            <v>Rajesh</v>
          </cell>
          <cell r="E59" t="str">
            <v>LGG</v>
          </cell>
          <cell r="F59">
            <v>4870</v>
          </cell>
          <cell r="G59" t="str">
            <v>Liggett ES</v>
          </cell>
        </row>
        <row r="60">
          <cell r="A60">
            <v>5603</v>
          </cell>
          <cell r="B60">
            <v>1</v>
          </cell>
          <cell r="C60" t="str">
            <v>Narain</v>
          </cell>
          <cell r="D60" t="str">
            <v>Rajesh</v>
          </cell>
          <cell r="E60" t="str">
            <v>NOB</v>
          </cell>
          <cell r="F60">
            <v>5603</v>
          </cell>
          <cell r="G60" t="str">
            <v>Noble ES</v>
          </cell>
        </row>
        <row r="61">
          <cell r="A61">
            <v>5604</v>
          </cell>
          <cell r="B61">
            <v>1</v>
          </cell>
          <cell r="C61" t="str">
            <v>Narain</v>
          </cell>
          <cell r="D61" t="str">
            <v>Rajesh</v>
          </cell>
          <cell r="E61" t="str">
            <v>NON</v>
          </cell>
          <cell r="F61">
            <v>5604</v>
          </cell>
          <cell r="G61" t="str">
            <v>Noble New ES #1</v>
          </cell>
        </row>
        <row r="62">
          <cell r="A62">
            <v>6027</v>
          </cell>
          <cell r="B62">
            <v>1</v>
          </cell>
          <cell r="C62" t="str">
            <v>Narain</v>
          </cell>
          <cell r="D62" t="str">
            <v>Rajesh</v>
          </cell>
          <cell r="E62" t="str">
            <v>PTH</v>
          </cell>
          <cell r="F62">
            <v>6027</v>
          </cell>
          <cell r="G62" t="str">
            <v>Parthenia ES</v>
          </cell>
        </row>
        <row r="63">
          <cell r="A63">
            <v>6123</v>
          </cell>
          <cell r="B63">
            <v>1</v>
          </cell>
          <cell r="C63" t="str">
            <v>Narain</v>
          </cell>
          <cell r="D63" t="str">
            <v>Rajesh</v>
          </cell>
          <cell r="E63" t="str">
            <v>PLU</v>
          </cell>
          <cell r="F63">
            <v>6123</v>
          </cell>
          <cell r="G63" t="str">
            <v>Plummer ES</v>
          </cell>
        </row>
        <row r="64">
          <cell r="A64">
            <v>6192</v>
          </cell>
          <cell r="B64">
            <v>1</v>
          </cell>
          <cell r="C64" t="str">
            <v>Narain</v>
          </cell>
          <cell r="D64" t="str">
            <v>Rajesh</v>
          </cell>
          <cell r="E64" t="str">
            <v>RAN</v>
          </cell>
          <cell r="F64">
            <v>6192</v>
          </cell>
          <cell r="G64" t="str">
            <v xml:space="preserve">Ranchito ES </v>
          </cell>
        </row>
        <row r="65">
          <cell r="A65">
            <v>8117</v>
          </cell>
          <cell r="B65">
            <v>1</v>
          </cell>
          <cell r="C65" t="str">
            <v>Narain</v>
          </cell>
          <cell r="D65" t="str">
            <v>Rajesh</v>
          </cell>
          <cell r="E65" t="str">
            <v>EVM</v>
          </cell>
          <cell r="F65">
            <v>8117</v>
          </cell>
          <cell r="G65" t="str">
            <v>East Valley New MS #2</v>
          </cell>
        </row>
        <row r="66">
          <cell r="A66">
            <v>8182</v>
          </cell>
          <cell r="B66">
            <v>1</v>
          </cell>
          <cell r="C66" t="str">
            <v>Narain</v>
          </cell>
          <cell r="D66" t="str">
            <v>Rajesh</v>
          </cell>
          <cell r="E66" t="str">
            <v>HLJ</v>
          </cell>
          <cell r="F66">
            <v>8182</v>
          </cell>
          <cell r="G66" t="str">
            <v>Holmes MS</v>
          </cell>
        </row>
        <row r="67">
          <cell r="A67">
            <v>8183</v>
          </cell>
          <cell r="B67">
            <v>1</v>
          </cell>
          <cell r="C67" t="str">
            <v>Narain</v>
          </cell>
          <cell r="D67" t="str">
            <v>Rajesh</v>
          </cell>
          <cell r="E67" t="str">
            <v>HHM</v>
          </cell>
          <cell r="F67">
            <v>8183</v>
          </cell>
          <cell r="G67" t="str">
            <v>Holmes MS Magnet</v>
          </cell>
        </row>
        <row r="68">
          <cell r="A68">
            <v>8363</v>
          </cell>
          <cell r="B68">
            <v>1</v>
          </cell>
          <cell r="C68" t="str">
            <v>Narain</v>
          </cell>
          <cell r="D68" t="str">
            <v>Rajesh</v>
          </cell>
          <cell r="E68" t="str">
            <v>SVJ</v>
          </cell>
          <cell r="F68">
            <v>8363</v>
          </cell>
          <cell r="G68" t="str">
            <v>Sepulveda MS</v>
          </cell>
        </row>
        <row r="69">
          <cell r="A69">
            <v>8364</v>
          </cell>
          <cell r="B69">
            <v>1</v>
          </cell>
          <cell r="C69" t="str">
            <v>Narain</v>
          </cell>
          <cell r="D69" t="str">
            <v>Rajesh</v>
          </cell>
          <cell r="E69" t="str">
            <v>SVM</v>
          </cell>
          <cell r="F69">
            <v>8364</v>
          </cell>
          <cell r="G69" t="str">
            <v>Sepulveda MS Magnet</v>
          </cell>
        </row>
        <row r="70">
          <cell r="A70">
            <v>8610</v>
          </cell>
          <cell r="B70">
            <v>1</v>
          </cell>
          <cell r="C70" t="str">
            <v>Narain</v>
          </cell>
          <cell r="D70" t="str">
            <v>Rajesh</v>
          </cell>
          <cell r="E70" t="str">
            <v>CBE</v>
          </cell>
          <cell r="F70">
            <v>8610</v>
          </cell>
          <cell r="G70" t="str">
            <v xml:space="preserve">East Valley New HS #3 </v>
          </cell>
        </row>
        <row r="71">
          <cell r="A71">
            <v>8612</v>
          </cell>
          <cell r="B71">
            <v>1</v>
          </cell>
          <cell r="C71" t="str">
            <v>Narain</v>
          </cell>
          <cell r="D71" t="str">
            <v>Rajesh</v>
          </cell>
          <cell r="E71" t="str">
            <v>ESV</v>
          </cell>
          <cell r="F71">
            <v>8612</v>
          </cell>
          <cell r="G71" t="str">
            <v>East Valley Cont. HS #1</v>
          </cell>
        </row>
        <row r="72">
          <cell r="A72">
            <v>8767</v>
          </cell>
          <cell r="B72">
            <v>1</v>
          </cell>
          <cell r="C72" t="str">
            <v>Narain</v>
          </cell>
          <cell r="D72" t="str">
            <v>Rajesh</v>
          </cell>
          <cell r="E72" t="str">
            <v>MPA</v>
          </cell>
          <cell r="F72">
            <v>8767</v>
          </cell>
          <cell r="G72" t="str">
            <v>Monroe Police Acad Magnet</v>
          </cell>
        </row>
        <row r="73">
          <cell r="A73">
            <v>8768</v>
          </cell>
          <cell r="B73">
            <v>1</v>
          </cell>
          <cell r="C73" t="str">
            <v>Narain</v>
          </cell>
          <cell r="D73" t="str">
            <v>Rajesh</v>
          </cell>
          <cell r="E73" t="str">
            <v>MNR</v>
          </cell>
          <cell r="F73">
            <v>8768</v>
          </cell>
          <cell r="G73" t="str">
            <v>Monroe HS</v>
          </cell>
        </row>
        <row r="74">
          <cell r="A74">
            <v>8769</v>
          </cell>
          <cell r="B74">
            <v>1</v>
          </cell>
          <cell r="C74" t="str">
            <v>Narain</v>
          </cell>
          <cell r="D74" t="str">
            <v>Rajesh</v>
          </cell>
          <cell r="E74" t="str">
            <v>MNM</v>
          </cell>
          <cell r="F74">
            <v>8769</v>
          </cell>
          <cell r="G74" t="str">
            <v>Monroe Law/Gov</v>
          </cell>
        </row>
        <row r="75">
          <cell r="A75">
            <v>8770</v>
          </cell>
          <cell r="B75">
            <v>1</v>
          </cell>
          <cell r="C75" t="str">
            <v>Narain</v>
          </cell>
          <cell r="D75" t="str">
            <v>Rajesh</v>
          </cell>
          <cell r="E75" t="str">
            <v>EIN</v>
          </cell>
          <cell r="F75">
            <v>8770</v>
          </cell>
          <cell r="G75" t="str">
            <v>Einstein Cont. HS</v>
          </cell>
        </row>
        <row r="76">
          <cell r="A76">
            <v>1947</v>
          </cell>
          <cell r="B76">
            <v>1</v>
          </cell>
          <cell r="C76" t="str">
            <v>Peregrino</v>
          </cell>
          <cell r="D76" t="str">
            <v>Ulysses</v>
          </cell>
          <cell r="E76" t="str">
            <v>LOK</v>
          </cell>
          <cell r="F76">
            <v>1947</v>
          </cell>
          <cell r="G76" t="str">
            <v>Lokrantz Special Ed.</v>
          </cell>
        </row>
        <row r="77">
          <cell r="A77">
            <v>1958</v>
          </cell>
          <cell r="B77">
            <v>1</v>
          </cell>
          <cell r="C77" t="str">
            <v>Peregrino</v>
          </cell>
          <cell r="D77" t="str">
            <v>Ulysses</v>
          </cell>
          <cell r="E77" t="str">
            <v>WVA</v>
          </cell>
          <cell r="F77">
            <v>1958</v>
          </cell>
          <cell r="G77" t="str">
            <v>West Valley Sp. Ed. Ctr</v>
          </cell>
        </row>
        <row r="78">
          <cell r="A78">
            <v>2110</v>
          </cell>
          <cell r="B78">
            <v>1</v>
          </cell>
          <cell r="C78" t="str">
            <v>Peregrino</v>
          </cell>
          <cell r="D78" t="str">
            <v>Ulysses</v>
          </cell>
          <cell r="E78" t="str">
            <v>ANA</v>
          </cell>
          <cell r="F78">
            <v>2110</v>
          </cell>
          <cell r="G78" t="str">
            <v>Anatola ES</v>
          </cell>
        </row>
        <row r="79">
          <cell r="A79">
            <v>2323</v>
          </cell>
          <cell r="B79">
            <v>1</v>
          </cell>
          <cell r="C79" t="str">
            <v>Peregrino</v>
          </cell>
          <cell r="D79" t="str">
            <v>Ulysses</v>
          </cell>
          <cell r="E79" t="str">
            <v>BAS</v>
          </cell>
          <cell r="F79">
            <v>2323</v>
          </cell>
          <cell r="G79" t="str">
            <v>Bassett ES</v>
          </cell>
        </row>
        <row r="80">
          <cell r="A80">
            <v>2438</v>
          </cell>
          <cell r="B80">
            <v>1</v>
          </cell>
          <cell r="C80" t="str">
            <v>Peregrino</v>
          </cell>
          <cell r="D80" t="str">
            <v>Ulysses</v>
          </cell>
          <cell r="E80" t="str">
            <v>BRT</v>
          </cell>
          <cell r="F80">
            <v>2438</v>
          </cell>
          <cell r="G80" t="str">
            <v>Bertrand ES</v>
          </cell>
        </row>
        <row r="81">
          <cell r="A81">
            <v>3137</v>
          </cell>
          <cell r="B81">
            <v>1</v>
          </cell>
          <cell r="C81" t="str">
            <v>Peregrino</v>
          </cell>
          <cell r="D81" t="str">
            <v>Ulysses</v>
          </cell>
          <cell r="E81" t="str">
            <v>COH</v>
          </cell>
          <cell r="F81">
            <v>3137</v>
          </cell>
          <cell r="G81" t="str">
            <v>Cohasset ES</v>
          </cell>
        </row>
        <row r="82">
          <cell r="A82">
            <v>3589</v>
          </cell>
          <cell r="B82">
            <v>1</v>
          </cell>
          <cell r="C82" t="str">
            <v>Peregrino</v>
          </cell>
          <cell r="D82" t="str">
            <v>Ulysses</v>
          </cell>
          <cell r="E82" t="str">
            <v>EME</v>
          </cell>
          <cell r="F82">
            <v>3589</v>
          </cell>
          <cell r="G82" t="str">
            <v>Emelita ES</v>
          </cell>
        </row>
        <row r="83">
          <cell r="A83">
            <v>3616</v>
          </cell>
          <cell r="B83">
            <v>1</v>
          </cell>
          <cell r="C83" t="str">
            <v>Peregrino</v>
          </cell>
          <cell r="D83" t="str">
            <v>Ulysses</v>
          </cell>
          <cell r="E83" t="str">
            <v>ENC</v>
          </cell>
          <cell r="F83">
            <v>3616</v>
          </cell>
          <cell r="G83" t="str">
            <v>Encino ES</v>
          </cell>
        </row>
        <row r="84">
          <cell r="A84">
            <v>4110</v>
          </cell>
          <cell r="B84">
            <v>1</v>
          </cell>
          <cell r="C84" t="str">
            <v>Peregrino</v>
          </cell>
          <cell r="D84" t="str">
            <v>Ulysses</v>
          </cell>
          <cell r="E84" t="str">
            <v>GAU</v>
          </cell>
          <cell r="F84">
            <v>4110</v>
          </cell>
          <cell r="G84" t="str">
            <v>Gault ES</v>
          </cell>
        </row>
        <row r="85">
          <cell r="A85">
            <v>4764</v>
          </cell>
          <cell r="B85">
            <v>1</v>
          </cell>
          <cell r="C85" t="str">
            <v>Peregrino</v>
          </cell>
          <cell r="D85" t="str">
            <v>Ulysses</v>
          </cell>
          <cell r="E85" t="str">
            <v>LNI</v>
          </cell>
          <cell r="F85">
            <v>4764</v>
          </cell>
          <cell r="G85" t="str">
            <v>Lanai ES</v>
          </cell>
        </row>
        <row r="86">
          <cell r="A86">
            <v>4849</v>
          </cell>
          <cell r="B86">
            <v>1</v>
          </cell>
          <cell r="C86" t="str">
            <v>Peregrino</v>
          </cell>
          <cell r="D86" t="str">
            <v>Ulysses</v>
          </cell>
          <cell r="E86" t="str">
            <v>LEM</v>
          </cell>
          <cell r="F86">
            <v>4849</v>
          </cell>
          <cell r="G86" t="str">
            <v>Lemay ES</v>
          </cell>
        </row>
        <row r="87">
          <cell r="A87">
            <v>6890</v>
          </cell>
          <cell r="B87">
            <v>1</v>
          </cell>
          <cell r="C87" t="str">
            <v>Peregrino</v>
          </cell>
          <cell r="D87" t="str">
            <v>Ulysses</v>
          </cell>
          <cell r="E87" t="str">
            <v>STG</v>
          </cell>
          <cell r="F87">
            <v>6890</v>
          </cell>
          <cell r="G87" t="str">
            <v>Stagg ES</v>
          </cell>
        </row>
        <row r="88">
          <cell r="A88">
            <v>7390</v>
          </cell>
          <cell r="B88">
            <v>1</v>
          </cell>
          <cell r="C88" t="str">
            <v>Peregrino</v>
          </cell>
          <cell r="D88" t="str">
            <v>Ulysses</v>
          </cell>
          <cell r="E88" t="str">
            <v>VLL</v>
          </cell>
          <cell r="F88">
            <v>7390</v>
          </cell>
          <cell r="G88" t="str">
            <v>Valley Alternative Magnet</v>
          </cell>
        </row>
        <row r="89">
          <cell r="A89">
            <v>8259</v>
          </cell>
          <cell r="B89">
            <v>1</v>
          </cell>
          <cell r="C89" t="str">
            <v>Peregrino</v>
          </cell>
          <cell r="D89" t="str">
            <v>Ulysses</v>
          </cell>
          <cell r="E89" t="str">
            <v>MUL</v>
          </cell>
          <cell r="F89">
            <v>8259</v>
          </cell>
          <cell r="G89" t="str">
            <v>Mulholland MS</v>
          </cell>
        </row>
        <row r="90">
          <cell r="A90">
            <v>8557</v>
          </cell>
          <cell r="B90">
            <v>1</v>
          </cell>
          <cell r="C90" t="str">
            <v>Peregrino</v>
          </cell>
          <cell r="D90" t="str">
            <v>Ulysses</v>
          </cell>
          <cell r="E90" t="str">
            <v>BIR</v>
          </cell>
          <cell r="F90">
            <v>8557</v>
          </cell>
          <cell r="G90" t="str">
            <v>Birmingham HS</v>
          </cell>
        </row>
        <row r="91">
          <cell r="A91">
            <v>8558</v>
          </cell>
          <cell r="B91">
            <v>1</v>
          </cell>
          <cell r="C91" t="str">
            <v>Peregrino</v>
          </cell>
          <cell r="D91" t="str">
            <v>Ulysses</v>
          </cell>
          <cell r="E91" t="str">
            <v>BJM</v>
          </cell>
          <cell r="F91">
            <v>8558</v>
          </cell>
          <cell r="G91" t="str">
            <v>Birmingham Magnet</v>
          </cell>
        </row>
        <row r="92">
          <cell r="A92">
            <v>8559</v>
          </cell>
          <cell r="B92">
            <v>1</v>
          </cell>
          <cell r="C92" t="str">
            <v>Peregrino</v>
          </cell>
          <cell r="D92" t="str">
            <v>Ulysses</v>
          </cell>
          <cell r="E92" t="str">
            <v>IND</v>
          </cell>
          <cell r="F92">
            <v>8559</v>
          </cell>
          <cell r="G92" t="str">
            <v>Independence Cont. HS</v>
          </cell>
        </row>
        <row r="93">
          <cell r="A93">
            <v>8813</v>
          </cell>
          <cell r="B93">
            <v>1</v>
          </cell>
          <cell r="C93" t="str">
            <v>Peregrino</v>
          </cell>
          <cell r="D93" t="str">
            <v>Ulysses</v>
          </cell>
          <cell r="E93" t="str">
            <v>RPA</v>
          </cell>
          <cell r="F93">
            <v>8813</v>
          </cell>
          <cell r="G93" t="str">
            <v>Reseda Env./PhySC</v>
          </cell>
        </row>
        <row r="94">
          <cell r="A94">
            <v>8814</v>
          </cell>
          <cell r="B94">
            <v>1</v>
          </cell>
          <cell r="C94" t="str">
            <v>Peregrino</v>
          </cell>
          <cell r="D94" t="str">
            <v>Ulysses</v>
          </cell>
          <cell r="E94" t="str">
            <v>RSH</v>
          </cell>
          <cell r="F94">
            <v>8814</v>
          </cell>
          <cell r="G94" t="str">
            <v>Reseda HS</v>
          </cell>
        </row>
        <row r="95">
          <cell r="A95">
            <v>8815</v>
          </cell>
          <cell r="B95">
            <v>1</v>
          </cell>
          <cell r="C95" t="str">
            <v>Peregrino</v>
          </cell>
          <cell r="D95" t="str">
            <v>Ulysses</v>
          </cell>
          <cell r="E95" t="str">
            <v>REM</v>
          </cell>
          <cell r="F95">
            <v>8815</v>
          </cell>
          <cell r="G95" t="str">
            <v>Reseda HS/Police Acad Magnet</v>
          </cell>
        </row>
        <row r="96">
          <cell r="A96">
            <v>8842</v>
          </cell>
          <cell r="B96">
            <v>1</v>
          </cell>
          <cell r="C96" t="str">
            <v>Peregrino</v>
          </cell>
          <cell r="D96" t="str">
            <v>Ulysses</v>
          </cell>
          <cell r="E96" t="str">
            <v>SOK</v>
          </cell>
          <cell r="F96">
            <v>8842</v>
          </cell>
          <cell r="G96" t="str">
            <v xml:space="preserve">Sherman Oaks CES </v>
          </cell>
        </row>
        <row r="97">
          <cell r="A97">
            <v>8885</v>
          </cell>
          <cell r="B97">
            <v>1</v>
          </cell>
          <cell r="C97" t="str">
            <v>Peregrino</v>
          </cell>
          <cell r="D97" t="str">
            <v>Ulysses</v>
          </cell>
          <cell r="E97" t="str">
            <v>HGH</v>
          </cell>
          <cell r="F97">
            <v>8885</v>
          </cell>
          <cell r="G97" t="str">
            <v>High Tech High-Los Angeles</v>
          </cell>
        </row>
        <row r="98">
          <cell r="A98">
            <v>1910</v>
          </cell>
          <cell r="B98">
            <v>1</v>
          </cell>
          <cell r="C98" t="str">
            <v>Snipper</v>
          </cell>
          <cell r="D98" t="str">
            <v>Carol</v>
          </cell>
          <cell r="E98" t="str">
            <v>MLH</v>
          </cell>
          <cell r="F98">
            <v>1910</v>
          </cell>
          <cell r="G98" t="str">
            <v>Miller Special Ed.</v>
          </cell>
        </row>
        <row r="99">
          <cell r="A99">
            <v>2470</v>
          </cell>
          <cell r="B99">
            <v>1</v>
          </cell>
          <cell r="C99" t="str">
            <v>Snipper</v>
          </cell>
          <cell r="D99" t="str">
            <v>Carol</v>
          </cell>
          <cell r="E99" t="str">
            <v>BLY</v>
          </cell>
          <cell r="F99">
            <v>2470</v>
          </cell>
          <cell r="G99" t="str">
            <v>Blythe ES</v>
          </cell>
        </row>
        <row r="100">
          <cell r="A100">
            <v>2706</v>
          </cell>
          <cell r="B100">
            <v>1</v>
          </cell>
          <cell r="C100" t="str">
            <v>Snipper</v>
          </cell>
          <cell r="D100" t="str">
            <v>Carol</v>
          </cell>
          <cell r="E100" t="str">
            <v>CLH</v>
          </cell>
          <cell r="F100">
            <v>2706</v>
          </cell>
          <cell r="G100" t="str">
            <v>Calahan ES</v>
          </cell>
        </row>
        <row r="101">
          <cell r="A101">
            <v>2712</v>
          </cell>
          <cell r="B101">
            <v>1</v>
          </cell>
          <cell r="C101" t="str">
            <v>Snipper</v>
          </cell>
          <cell r="D101" t="str">
            <v>Carol</v>
          </cell>
          <cell r="E101" t="str">
            <v>CLV</v>
          </cell>
          <cell r="F101">
            <v>2712</v>
          </cell>
          <cell r="G101" t="str">
            <v>Calvert ES</v>
          </cell>
        </row>
        <row r="102">
          <cell r="A102">
            <v>2767</v>
          </cell>
          <cell r="B102">
            <v>1</v>
          </cell>
          <cell r="C102" t="str">
            <v>Snipper</v>
          </cell>
          <cell r="D102" t="str">
            <v>Carol</v>
          </cell>
          <cell r="E102" t="str">
            <v>CTR</v>
          </cell>
          <cell r="F102">
            <v>2767</v>
          </cell>
          <cell r="G102" t="str">
            <v>Cantara ES</v>
          </cell>
        </row>
        <row r="103">
          <cell r="A103">
            <v>4027</v>
          </cell>
          <cell r="B103">
            <v>1</v>
          </cell>
          <cell r="C103" t="str">
            <v>Snipper</v>
          </cell>
          <cell r="D103" t="str">
            <v>Carol</v>
          </cell>
          <cell r="E103" t="str">
            <v>FLB</v>
          </cell>
          <cell r="F103">
            <v>4027</v>
          </cell>
          <cell r="G103" t="str">
            <v>Fullbright ES</v>
          </cell>
        </row>
        <row r="104">
          <cell r="A104">
            <v>4055</v>
          </cell>
          <cell r="B104">
            <v>1</v>
          </cell>
          <cell r="C104" t="str">
            <v>Snipper</v>
          </cell>
          <cell r="D104" t="str">
            <v>Carol</v>
          </cell>
          <cell r="E104" t="str">
            <v>GDG</v>
          </cell>
          <cell r="F104">
            <v>4055</v>
          </cell>
          <cell r="G104" t="str">
            <v>Garden Grove ES</v>
          </cell>
        </row>
        <row r="105">
          <cell r="A105">
            <v>4973</v>
          </cell>
          <cell r="B105">
            <v>1</v>
          </cell>
          <cell r="C105" t="str">
            <v>Snipper</v>
          </cell>
          <cell r="D105" t="str">
            <v>Carol</v>
          </cell>
          <cell r="E105" t="str">
            <v>LRN</v>
          </cell>
          <cell r="F105">
            <v>4973</v>
          </cell>
          <cell r="G105" t="str">
            <v>Lorne ES</v>
          </cell>
        </row>
        <row r="106">
          <cell r="A106">
            <v>4974</v>
          </cell>
          <cell r="B106">
            <v>1</v>
          </cell>
          <cell r="C106" t="str">
            <v>Snipper</v>
          </cell>
          <cell r="D106" t="str">
            <v>Carol</v>
          </cell>
          <cell r="E106" t="str">
            <v>LRF</v>
          </cell>
          <cell r="F106">
            <v>4974</v>
          </cell>
          <cell r="G106" t="str">
            <v>Lorne Magnet</v>
          </cell>
        </row>
        <row r="107">
          <cell r="A107">
            <v>5233</v>
          </cell>
          <cell r="B107">
            <v>1</v>
          </cell>
          <cell r="C107" t="str">
            <v>Snipper</v>
          </cell>
          <cell r="D107" t="str">
            <v>Carol</v>
          </cell>
          <cell r="E107" t="str">
            <v>MLV</v>
          </cell>
          <cell r="F107">
            <v>5233</v>
          </cell>
          <cell r="G107" t="str">
            <v>Melvin ES</v>
          </cell>
        </row>
        <row r="108">
          <cell r="A108">
            <v>5446</v>
          </cell>
          <cell r="B108">
            <v>1</v>
          </cell>
          <cell r="C108" t="str">
            <v>Snipper</v>
          </cell>
          <cell r="D108" t="str">
            <v>Carol</v>
          </cell>
          <cell r="E108" t="str">
            <v>NAP</v>
          </cell>
          <cell r="F108">
            <v>5446</v>
          </cell>
          <cell r="G108" t="str">
            <v>Napa ES</v>
          </cell>
        </row>
        <row r="109">
          <cell r="A109">
            <v>6606</v>
          </cell>
          <cell r="B109">
            <v>1</v>
          </cell>
          <cell r="C109" t="str">
            <v>Snipper</v>
          </cell>
          <cell r="D109" t="str">
            <v>Carol</v>
          </cell>
          <cell r="E109" t="str">
            <v>SRR</v>
          </cell>
          <cell r="F109">
            <v>6606</v>
          </cell>
          <cell r="G109" t="str">
            <v>Serrania ES</v>
          </cell>
        </row>
        <row r="110">
          <cell r="A110">
            <v>7774</v>
          </cell>
          <cell r="B110">
            <v>1</v>
          </cell>
          <cell r="C110" t="str">
            <v>Snipper</v>
          </cell>
          <cell r="D110" t="str">
            <v>Carol</v>
          </cell>
          <cell r="E110" t="str">
            <v>WLB</v>
          </cell>
          <cell r="F110">
            <v>7774</v>
          </cell>
          <cell r="G110" t="str">
            <v>Wilbur ES</v>
          </cell>
        </row>
        <row r="111">
          <cell r="A111">
            <v>7836</v>
          </cell>
          <cell r="B111">
            <v>1</v>
          </cell>
          <cell r="C111" t="str">
            <v>Snipper</v>
          </cell>
          <cell r="D111" t="str">
            <v>Carol</v>
          </cell>
          <cell r="E111" t="str">
            <v>WNN</v>
          </cell>
          <cell r="F111">
            <v>7836</v>
          </cell>
          <cell r="G111" t="str">
            <v>Winnetka ES</v>
          </cell>
        </row>
        <row r="112">
          <cell r="A112">
            <v>7890</v>
          </cell>
          <cell r="B112">
            <v>1</v>
          </cell>
          <cell r="C112" t="str">
            <v>Snipper</v>
          </cell>
          <cell r="D112" t="str">
            <v>Carol</v>
          </cell>
          <cell r="E112" t="str">
            <v>WDH</v>
          </cell>
          <cell r="F112">
            <v>7890</v>
          </cell>
          <cell r="G112" t="str">
            <v>Woodland Hills ES</v>
          </cell>
        </row>
        <row r="113">
          <cell r="A113">
            <v>8283</v>
          </cell>
          <cell r="B113">
            <v>1</v>
          </cell>
          <cell r="C113" t="str">
            <v>Snipper</v>
          </cell>
          <cell r="D113" t="str">
            <v>Carol</v>
          </cell>
          <cell r="E113" t="str">
            <v>NRR</v>
          </cell>
          <cell r="F113">
            <v>8283</v>
          </cell>
          <cell r="G113" t="str">
            <v>Northridge MS</v>
          </cell>
        </row>
        <row r="114">
          <cell r="A114">
            <v>8344</v>
          </cell>
          <cell r="B114">
            <v>1</v>
          </cell>
          <cell r="C114" t="str">
            <v>Snipper</v>
          </cell>
          <cell r="D114" t="str">
            <v>Carol</v>
          </cell>
          <cell r="E114" t="str">
            <v>PKM</v>
          </cell>
          <cell r="F114">
            <v>8344</v>
          </cell>
          <cell r="G114" t="str">
            <v>Parkman MS</v>
          </cell>
        </row>
        <row r="115">
          <cell r="A115">
            <v>8406</v>
          </cell>
          <cell r="B115">
            <v>1</v>
          </cell>
          <cell r="C115" t="str">
            <v>Snipper</v>
          </cell>
          <cell r="D115" t="str">
            <v>Carol</v>
          </cell>
          <cell r="E115" t="str">
            <v>SUT</v>
          </cell>
          <cell r="F115">
            <v>8406</v>
          </cell>
          <cell r="G115" t="str">
            <v>Sutter MS</v>
          </cell>
        </row>
        <row r="116">
          <cell r="A116">
            <v>8590</v>
          </cell>
          <cell r="B116">
            <v>1</v>
          </cell>
          <cell r="C116" t="str">
            <v>Snipper</v>
          </cell>
          <cell r="D116" t="str">
            <v>Carol</v>
          </cell>
          <cell r="E116" t="str">
            <v>CVH</v>
          </cell>
          <cell r="F116">
            <v>8590</v>
          </cell>
          <cell r="G116" t="str">
            <v>Cleveland HS</v>
          </cell>
        </row>
        <row r="117">
          <cell r="A117">
            <v>8591</v>
          </cell>
          <cell r="B117">
            <v>1</v>
          </cell>
          <cell r="C117" t="str">
            <v>Snipper</v>
          </cell>
          <cell r="D117" t="str">
            <v>Carol</v>
          </cell>
          <cell r="E117" t="str">
            <v>ALI</v>
          </cell>
          <cell r="F117">
            <v>8591</v>
          </cell>
          <cell r="G117" t="str">
            <v xml:space="preserve">Wooden Cont. HS </v>
          </cell>
        </row>
        <row r="118">
          <cell r="A118">
            <v>8593</v>
          </cell>
          <cell r="B118">
            <v>1</v>
          </cell>
          <cell r="C118" t="str">
            <v>Snipper</v>
          </cell>
          <cell r="D118" t="str">
            <v>Carol</v>
          </cell>
          <cell r="E118" t="str">
            <v>CVM</v>
          </cell>
          <cell r="F118">
            <v>8593</v>
          </cell>
          <cell r="G118" t="str">
            <v>Cleveland HS Magnet</v>
          </cell>
        </row>
        <row r="119">
          <cell r="A119">
            <v>8880</v>
          </cell>
          <cell r="B119">
            <v>1</v>
          </cell>
          <cell r="C119" t="str">
            <v>Snipper</v>
          </cell>
          <cell r="D119" t="str">
            <v>Carol</v>
          </cell>
          <cell r="E119" t="str">
            <v>TFT</v>
          </cell>
          <cell r="F119">
            <v>8880</v>
          </cell>
          <cell r="G119" t="str">
            <v>Taft HS</v>
          </cell>
        </row>
        <row r="120">
          <cell r="A120">
            <v>8883</v>
          </cell>
          <cell r="B120">
            <v>1</v>
          </cell>
          <cell r="C120" t="str">
            <v>Snipper</v>
          </cell>
          <cell r="D120" t="str">
            <v>Carol</v>
          </cell>
          <cell r="E120" t="str">
            <v>THR</v>
          </cell>
          <cell r="F120">
            <v>8883</v>
          </cell>
          <cell r="G120" t="str">
            <v>Thoreau Cont. HS</v>
          </cell>
        </row>
        <row r="121">
          <cell r="A121">
            <v>2704</v>
          </cell>
          <cell r="B121">
            <v>1</v>
          </cell>
          <cell r="C121" t="str">
            <v>Tiekenski</v>
          </cell>
          <cell r="D121" t="str">
            <v>Cindy</v>
          </cell>
          <cell r="E121" t="str">
            <v>CAL</v>
          </cell>
          <cell r="F121">
            <v>2704</v>
          </cell>
          <cell r="G121" t="str">
            <v>Calabash ES</v>
          </cell>
        </row>
        <row r="122">
          <cell r="A122">
            <v>3335</v>
          </cell>
          <cell r="B122">
            <v>1</v>
          </cell>
          <cell r="C122" t="str">
            <v>Tiekenski</v>
          </cell>
          <cell r="D122" t="str">
            <v>Cindy</v>
          </cell>
          <cell r="E122" t="str">
            <v>DNB</v>
          </cell>
          <cell r="F122">
            <v>3335</v>
          </cell>
          <cell r="G122" t="str">
            <v xml:space="preserve">Danube ES </v>
          </cell>
        </row>
        <row r="123">
          <cell r="A123">
            <v>3545</v>
          </cell>
          <cell r="B123">
            <v>1</v>
          </cell>
          <cell r="C123" t="str">
            <v>Tiekenski</v>
          </cell>
          <cell r="D123" t="str">
            <v>Cindy</v>
          </cell>
          <cell r="E123" t="str">
            <v>ELO</v>
          </cell>
          <cell r="F123">
            <v>3545</v>
          </cell>
          <cell r="G123" t="str">
            <v>El Oro Way ES</v>
          </cell>
        </row>
        <row r="124">
          <cell r="A124">
            <v>4452</v>
          </cell>
          <cell r="B124">
            <v>1</v>
          </cell>
          <cell r="C124" t="str">
            <v>Tiekenski</v>
          </cell>
          <cell r="D124" t="str">
            <v>Cindy</v>
          </cell>
          <cell r="E124" t="str">
            <v>HSK</v>
          </cell>
          <cell r="F124">
            <v>4452</v>
          </cell>
          <cell r="G124" t="str">
            <v>Haskell ES</v>
          </cell>
        </row>
        <row r="125">
          <cell r="A125">
            <v>4453</v>
          </cell>
          <cell r="B125">
            <v>1</v>
          </cell>
          <cell r="C125" t="str">
            <v>Tiekenski</v>
          </cell>
          <cell r="D125" t="str">
            <v>Cindy</v>
          </cell>
          <cell r="E125" t="str">
            <v>HKM</v>
          </cell>
          <cell r="F125">
            <v>4453</v>
          </cell>
          <cell r="G125" t="str">
            <v xml:space="preserve">Haskell Magnet </v>
          </cell>
        </row>
        <row r="126">
          <cell r="A126">
            <v>4473</v>
          </cell>
          <cell r="B126">
            <v>1</v>
          </cell>
          <cell r="C126" t="str">
            <v>Tiekenski</v>
          </cell>
          <cell r="D126" t="str">
            <v>Cindy</v>
          </cell>
          <cell r="E126" t="str">
            <v>HAY</v>
          </cell>
          <cell r="F126">
            <v>4473</v>
          </cell>
          <cell r="G126" t="str">
            <v>Haynes ES</v>
          </cell>
        </row>
        <row r="127">
          <cell r="A127">
            <v>4762</v>
          </cell>
          <cell r="B127">
            <v>1</v>
          </cell>
          <cell r="C127" t="str">
            <v>Tiekenski</v>
          </cell>
          <cell r="D127" t="str">
            <v>Cindy</v>
          </cell>
          <cell r="E127" t="str">
            <v>KNO</v>
          </cell>
          <cell r="F127">
            <v>4762</v>
          </cell>
          <cell r="G127" t="str">
            <v>Knollwood ES</v>
          </cell>
        </row>
        <row r="128">
          <cell r="A128">
            <v>4887</v>
          </cell>
          <cell r="B128">
            <v>1</v>
          </cell>
          <cell r="C128" t="str">
            <v>Tiekenski</v>
          </cell>
          <cell r="D128" t="str">
            <v>Cindy</v>
          </cell>
          <cell r="E128" t="str">
            <v>LKH</v>
          </cell>
          <cell r="F128">
            <v>4887</v>
          </cell>
          <cell r="G128" t="str">
            <v>Lockhurst ES</v>
          </cell>
        </row>
        <row r="129">
          <cell r="A129">
            <v>5198</v>
          </cell>
          <cell r="B129">
            <v>1</v>
          </cell>
          <cell r="C129" t="str">
            <v>Tiekenski</v>
          </cell>
          <cell r="D129" t="str">
            <v>Cindy</v>
          </cell>
          <cell r="E129" t="str">
            <v>MAY</v>
          </cell>
          <cell r="F129">
            <v>5198</v>
          </cell>
          <cell r="G129" t="str">
            <v>Mayall ES</v>
          </cell>
        </row>
        <row r="130">
          <cell r="A130">
            <v>6140</v>
          </cell>
          <cell r="B130">
            <v>1</v>
          </cell>
          <cell r="C130" t="str">
            <v>Tiekenski</v>
          </cell>
          <cell r="D130" t="str">
            <v>Cindy</v>
          </cell>
          <cell r="E130" t="str">
            <v>POM</v>
          </cell>
          <cell r="F130">
            <v>6140</v>
          </cell>
          <cell r="G130" t="str">
            <v>Pomelo ES</v>
          </cell>
        </row>
        <row r="131">
          <cell r="A131">
            <v>6479</v>
          </cell>
          <cell r="B131">
            <v>1</v>
          </cell>
          <cell r="C131" t="str">
            <v>Tiekenski</v>
          </cell>
          <cell r="D131" t="str">
            <v>Cindy</v>
          </cell>
          <cell r="E131" t="str">
            <v>SJE</v>
          </cell>
          <cell r="F131">
            <v>6479</v>
          </cell>
          <cell r="G131" t="str">
            <v>San Jose ES</v>
          </cell>
        </row>
        <row r="132">
          <cell r="A132">
            <v>6480</v>
          </cell>
          <cell r="B132">
            <v>1</v>
          </cell>
          <cell r="C132" t="str">
            <v>Tiekenski</v>
          </cell>
          <cell r="D132" t="str">
            <v>Cindy</v>
          </cell>
          <cell r="E132" t="str">
            <v>SJM</v>
          </cell>
          <cell r="F132">
            <v>6480</v>
          </cell>
          <cell r="G132" t="str">
            <v xml:space="preserve">San Jose Gifted Magnet </v>
          </cell>
        </row>
        <row r="133">
          <cell r="A133">
            <v>7422</v>
          </cell>
          <cell r="B133">
            <v>1</v>
          </cell>
          <cell r="C133" t="str">
            <v>Tiekenski</v>
          </cell>
          <cell r="D133" t="str">
            <v>Cindy</v>
          </cell>
          <cell r="E133" t="str">
            <v>VNG</v>
          </cell>
          <cell r="F133">
            <v>7422</v>
          </cell>
          <cell r="G133" t="str">
            <v>Van Gogh ES</v>
          </cell>
        </row>
        <row r="134">
          <cell r="A134">
            <v>7637</v>
          </cell>
          <cell r="B134">
            <v>1</v>
          </cell>
          <cell r="C134" t="str">
            <v>Tiekenski</v>
          </cell>
          <cell r="D134" t="str">
            <v>Cindy</v>
          </cell>
          <cell r="E134" t="str">
            <v>WEL</v>
          </cell>
          <cell r="F134">
            <v>7637</v>
          </cell>
          <cell r="G134" t="str">
            <v>Welby Way ES</v>
          </cell>
        </row>
        <row r="135">
          <cell r="A135">
            <v>7638</v>
          </cell>
          <cell r="B135">
            <v>1</v>
          </cell>
          <cell r="C135" t="str">
            <v>Tiekenski</v>
          </cell>
          <cell r="D135" t="str">
            <v>Cindy</v>
          </cell>
          <cell r="E135" t="str">
            <v>WEM</v>
          </cell>
          <cell r="F135">
            <v>7638</v>
          </cell>
          <cell r="G135" t="str">
            <v>Welby Way Gifted Magnet</v>
          </cell>
        </row>
        <row r="136">
          <cell r="A136">
            <v>7877</v>
          </cell>
          <cell r="B136">
            <v>1</v>
          </cell>
          <cell r="C136" t="str">
            <v>Tiekenski</v>
          </cell>
          <cell r="D136" t="str">
            <v>Cindy</v>
          </cell>
          <cell r="E136" t="str">
            <v>WLK</v>
          </cell>
          <cell r="F136">
            <v>7877</v>
          </cell>
          <cell r="G136" t="str">
            <v>Woodlake ES</v>
          </cell>
        </row>
        <row r="137">
          <cell r="A137">
            <v>8137</v>
          </cell>
          <cell r="B137">
            <v>1</v>
          </cell>
          <cell r="C137" t="str">
            <v>Tiekenski</v>
          </cell>
          <cell r="D137" t="str">
            <v>Cindy</v>
          </cell>
          <cell r="E137" t="str">
            <v>FRO</v>
          </cell>
          <cell r="F137">
            <v>8137</v>
          </cell>
          <cell r="G137" t="str">
            <v>Frost MS</v>
          </cell>
        </row>
        <row r="138">
          <cell r="A138">
            <v>8138</v>
          </cell>
          <cell r="B138">
            <v>1</v>
          </cell>
          <cell r="C138" t="str">
            <v>Tiekenski</v>
          </cell>
          <cell r="D138" t="str">
            <v>Cindy</v>
          </cell>
          <cell r="E138" t="str">
            <v>FCM</v>
          </cell>
          <cell r="F138">
            <v>8138</v>
          </cell>
          <cell r="G138" t="str">
            <v>Frost MS Magnet</v>
          </cell>
        </row>
        <row r="139">
          <cell r="A139">
            <v>8169</v>
          </cell>
          <cell r="B139">
            <v>1</v>
          </cell>
          <cell r="C139" t="str">
            <v>Tiekenski</v>
          </cell>
          <cell r="D139" t="str">
            <v>Cindy</v>
          </cell>
          <cell r="E139" t="str">
            <v>HAL</v>
          </cell>
          <cell r="F139">
            <v>8169</v>
          </cell>
          <cell r="G139" t="str">
            <v>Hale MS</v>
          </cell>
        </row>
        <row r="140">
          <cell r="A140">
            <v>8354</v>
          </cell>
          <cell r="B140">
            <v>1</v>
          </cell>
          <cell r="C140" t="str">
            <v>Tiekenski</v>
          </cell>
          <cell r="D140" t="str">
            <v>Cindy</v>
          </cell>
          <cell r="E140" t="str">
            <v>PRJ</v>
          </cell>
          <cell r="F140">
            <v>8354</v>
          </cell>
          <cell r="G140" t="str">
            <v>Porter MS</v>
          </cell>
        </row>
        <row r="141">
          <cell r="A141">
            <v>8360</v>
          </cell>
          <cell r="B141">
            <v>1</v>
          </cell>
          <cell r="C141" t="str">
            <v>Tiekenski</v>
          </cell>
          <cell r="D141" t="str">
            <v>Cindy</v>
          </cell>
          <cell r="E141" t="str">
            <v>PRG</v>
          </cell>
          <cell r="F141">
            <v>8360</v>
          </cell>
          <cell r="G141" t="str">
            <v>Porter MS Magnet</v>
          </cell>
        </row>
        <row r="142">
          <cell r="A142">
            <v>8617</v>
          </cell>
          <cell r="B142">
            <v>1</v>
          </cell>
          <cell r="C142" t="str">
            <v>Tiekenski</v>
          </cell>
          <cell r="D142" t="str">
            <v>Cindy</v>
          </cell>
          <cell r="E142" t="str">
            <v>ECR</v>
          </cell>
          <cell r="F142">
            <v>8617</v>
          </cell>
          <cell r="G142" t="str">
            <v>El Camino Real HS</v>
          </cell>
        </row>
        <row r="143">
          <cell r="A143">
            <v>8620</v>
          </cell>
          <cell r="B143">
            <v>1</v>
          </cell>
          <cell r="C143" t="str">
            <v>Tiekenski</v>
          </cell>
          <cell r="D143" t="str">
            <v>Cindy</v>
          </cell>
          <cell r="E143" t="str">
            <v>LEO</v>
          </cell>
          <cell r="F143">
            <v>8620</v>
          </cell>
          <cell r="G143" t="str">
            <v>Leonis Cont. HS</v>
          </cell>
        </row>
        <row r="144">
          <cell r="A144">
            <v>8724</v>
          </cell>
          <cell r="B144">
            <v>1</v>
          </cell>
          <cell r="C144" t="str">
            <v>Tiekenski</v>
          </cell>
          <cell r="D144" t="str">
            <v>Cindy</v>
          </cell>
          <cell r="E144" t="str">
            <v>KAU</v>
          </cell>
          <cell r="F144">
            <v>8724</v>
          </cell>
          <cell r="G144" t="str">
            <v>Kennedy HS Magnet</v>
          </cell>
        </row>
        <row r="145">
          <cell r="A145">
            <v>8725</v>
          </cell>
          <cell r="B145">
            <v>1</v>
          </cell>
          <cell r="C145" t="str">
            <v>Tiekenski</v>
          </cell>
          <cell r="D145" t="str">
            <v>Cindy</v>
          </cell>
          <cell r="E145" t="str">
            <v>KNH</v>
          </cell>
          <cell r="F145">
            <v>8725</v>
          </cell>
          <cell r="G145" t="str">
            <v>Kennedy HS</v>
          </cell>
        </row>
        <row r="146">
          <cell r="A146">
            <v>8726</v>
          </cell>
          <cell r="B146">
            <v>1</v>
          </cell>
          <cell r="C146" t="str">
            <v>Tiekenski</v>
          </cell>
          <cell r="D146" t="str">
            <v>Cindy</v>
          </cell>
          <cell r="E146" t="str">
            <v>ADH</v>
          </cell>
          <cell r="F146">
            <v>8726</v>
          </cell>
          <cell r="G146" t="str">
            <v>Addams Cont. HS</v>
          </cell>
        </row>
        <row r="147">
          <cell r="A147">
            <v>2164</v>
          </cell>
          <cell r="B147">
            <v>2</v>
          </cell>
          <cell r="C147" t="str">
            <v xml:space="preserve"> Dominski</v>
          </cell>
          <cell r="D147" t="str">
            <v>Herminia</v>
          </cell>
          <cell r="E147" t="str">
            <v>APP</v>
          </cell>
          <cell r="F147">
            <v>2164</v>
          </cell>
          <cell r="G147" t="str">
            <v>Apperson ES</v>
          </cell>
        </row>
        <row r="148">
          <cell r="A148">
            <v>2486</v>
          </cell>
          <cell r="B148">
            <v>2</v>
          </cell>
          <cell r="C148" t="str">
            <v xml:space="preserve"> Dominski</v>
          </cell>
          <cell r="D148" t="str">
            <v>Herminia</v>
          </cell>
          <cell r="E148" t="str">
            <v>BRN</v>
          </cell>
          <cell r="F148">
            <v>2486</v>
          </cell>
          <cell r="G148" t="str">
            <v>Brainard Ave ES</v>
          </cell>
        </row>
        <row r="149">
          <cell r="A149">
            <v>2781</v>
          </cell>
          <cell r="B149">
            <v>2</v>
          </cell>
          <cell r="C149" t="str">
            <v xml:space="preserve"> Dominski</v>
          </cell>
          <cell r="D149" t="str">
            <v>Herminia</v>
          </cell>
          <cell r="E149" t="str">
            <v>CTB</v>
          </cell>
          <cell r="F149">
            <v>2781</v>
          </cell>
          <cell r="G149" t="str">
            <v>Canterbury ES</v>
          </cell>
        </row>
        <row r="150">
          <cell r="A150">
            <v>2782</v>
          </cell>
          <cell r="B150">
            <v>2</v>
          </cell>
          <cell r="C150" t="str">
            <v xml:space="preserve"> Dominski</v>
          </cell>
          <cell r="D150" t="str">
            <v>Herminia</v>
          </cell>
          <cell r="E150" t="str">
            <v>CBG</v>
          </cell>
          <cell r="F150">
            <v>2782</v>
          </cell>
          <cell r="G150" t="str">
            <v>Canterbury G/HA Mag</v>
          </cell>
        </row>
        <row r="151">
          <cell r="A151">
            <v>2822</v>
          </cell>
          <cell r="B151">
            <v>2</v>
          </cell>
          <cell r="C151" t="str">
            <v xml:space="preserve"> Dominski</v>
          </cell>
          <cell r="D151" t="str">
            <v>Herminia</v>
          </cell>
          <cell r="E151" t="str">
            <v>CRP</v>
          </cell>
          <cell r="F151">
            <v>2822</v>
          </cell>
          <cell r="G151" t="str">
            <v>Carpenter ES</v>
          </cell>
        </row>
        <row r="152">
          <cell r="A152">
            <v>3493</v>
          </cell>
          <cell r="B152">
            <v>2</v>
          </cell>
          <cell r="C152" t="str">
            <v xml:space="preserve"> Dominski</v>
          </cell>
          <cell r="D152" t="str">
            <v>Herminia</v>
          </cell>
          <cell r="E152" t="str">
            <v>DYE</v>
          </cell>
          <cell r="F152">
            <v>3493</v>
          </cell>
          <cell r="G152" t="str">
            <v>Dyer St. ES</v>
          </cell>
        </row>
        <row r="153">
          <cell r="A153">
            <v>4192</v>
          </cell>
          <cell r="B153">
            <v>2</v>
          </cell>
          <cell r="C153" t="str">
            <v xml:space="preserve"> Dominski</v>
          </cell>
          <cell r="D153" t="str">
            <v>Herminia</v>
          </cell>
          <cell r="E153" t="str">
            <v>GLW</v>
          </cell>
          <cell r="F153">
            <v>4192</v>
          </cell>
          <cell r="G153" t="str">
            <v>Glenwood ES</v>
          </cell>
        </row>
        <row r="154">
          <cell r="A154">
            <v>4295</v>
          </cell>
          <cell r="B154">
            <v>2</v>
          </cell>
          <cell r="C154" t="str">
            <v xml:space="preserve"> Dominski</v>
          </cell>
          <cell r="D154" t="str">
            <v>Herminia</v>
          </cell>
          <cell r="E154" t="str">
            <v>GRL</v>
          </cell>
          <cell r="F154">
            <v>4295</v>
          </cell>
          <cell r="G154" t="str">
            <v>Gridley ES</v>
          </cell>
        </row>
        <row r="155">
          <cell r="A155">
            <v>4726</v>
          </cell>
          <cell r="B155">
            <v>2</v>
          </cell>
          <cell r="C155" t="str">
            <v xml:space="preserve"> Dominski</v>
          </cell>
          <cell r="D155" t="str">
            <v>Herminia</v>
          </cell>
          <cell r="E155" t="str">
            <v>KST</v>
          </cell>
          <cell r="F155">
            <v>4726</v>
          </cell>
          <cell r="G155" t="str">
            <v>Kester Ave ES</v>
          </cell>
        </row>
        <row r="156">
          <cell r="A156">
            <v>4760</v>
          </cell>
          <cell r="B156">
            <v>2</v>
          </cell>
          <cell r="C156" t="str">
            <v xml:space="preserve"> Dominski</v>
          </cell>
          <cell r="D156" t="str">
            <v>Herminia</v>
          </cell>
          <cell r="E156" t="str">
            <v>KTT</v>
          </cell>
          <cell r="F156">
            <v>4760</v>
          </cell>
          <cell r="G156" t="str">
            <v>Kittridge ES</v>
          </cell>
        </row>
        <row r="157">
          <cell r="A157">
            <v>6315</v>
          </cell>
          <cell r="B157">
            <v>2</v>
          </cell>
          <cell r="C157" t="str">
            <v xml:space="preserve"> Dominski</v>
          </cell>
          <cell r="D157" t="str">
            <v>Herminia</v>
          </cell>
          <cell r="E157" t="str">
            <v>RVR</v>
          </cell>
          <cell r="F157">
            <v>6315</v>
          </cell>
          <cell r="G157" t="str">
            <v>Riverside ES</v>
          </cell>
        </row>
        <row r="158">
          <cell r="A158">
            <v>7521</v>
          </cell>
          <cell r="B158">
            <v>2</v>
          </cell>
          <cell r="C158" t="str">
            <v xml:space="preserve"> Dominski</v>
          </cell>
          <cell r="D158" t="str">
            <v>Herminia</v>
          </cell>
          <cell r="E158" t="str">
            <v>VCY</v>
          </cell>
          <cell r="F158">
            <v>7521</v>
          </cell>
          <cell r="G158" t="str">
            <v>Victory ES</v>
          </cell>
        </row>
        <row r="159">
          <cell r="A159">
            <v>8238</v>
          </cell>
          <cell r="B159">
            <v>2</v>
          </cell>
          <cell r="C159" t="str">
            <v xml:space="preserve"> Dominski</v>
          </cell>
          <cell r="D159" t="str">
            <v>Herminia</v>
          </cell>
          <cell r="E159" t="str">
            <v>MLK</v>
          </cell>
          <cell r="F159">
            <v>8238</v>
          </cell>
          <cell r="G159" t="str">
            <v>Millikan MS</v>
          </cell>
        </row>
        <row r="160">
          <cell r="A160">
            <v>8240</v>
          </cell>
          <cell r="B160">
            <v>2</v>
          </cell>
          <cell r="C160" t="str">
            <v xml:space="preserve"> Dominski</v>
          </cell>
          <cell r="D160" t="str">
            <v>Herminia</v>
          </cell>
          <cell r="E160" t="str">
            <v>MGL</v>
          </cell>
          <cell r="F160">
            <v>8240</v>
          </cell>
          <cell r="G160" t="str">
            <v>Mount Gleason MS</v>
          </cell>
        </row>
        <row r="161">
          <cell r="A161">
            <v>8785</v>
          </cell>
          <cell r="B161">
            <v>2</v>
          </cell>
          <cell r="C161" t="str">
            <v xml:space="preserve"> Dominski</v>
          </cell>
          <cell r="D161" t="str">
            <v>Herminia</v>
          </cell>
          <cell r="E161" t="str">
            <v>NHO</v>
          </cell>
          <cell r="F161">
            <v>8785</v>
          </cell>
          <cell r="G161" t="str">
            <v>No Hollywood HG Mag</v>
          </cell>
        </row>
        <row r="162">
          <cell r="A162">
            <v>8786</v>
          </cell>
          <cell r="B162">
            <v>2</v>
          </cell>
          <cell r="C162" t="str">
            <v xml:space="preserve"> Dominski</v>
          </cell>
          <cell r="D162" t="str">
            <v>Herminia</v>
          </cell>
          <cell r="E162" t="str">
            <v>NHY</v>
          </cell>
          <cell r="F162">
            <v>8786</v>
          </cell>
          <cell r="G162" t="str">
            <v>No Hollywood SH</v>
          </cell>
        </row>
        <row r="163">
          <cell r="A163">
            <v>8787</v>
          </cell>
          <cell r="B163">
            <v>2</v>
          </cell>
          <cell r="C163" t="str">
            <v xml:space="preserve"> Dominski</v>
          </cell>
          <cell r="D163" t="str">
            <v>Herminia</v>
          </cell>
          <cell r="E163" t="str">
            <v>NHM</v>
          </cell>
          <cell r="F163">
            <v>8787</v>
          </cell>
          <cell r="G163" t="str">
            <v>NHHS/LA Zoo Bio</v>
          </cell>
        </row>
        <row r="164">
          <cell r="A164">
            <v>8685</v>
          </cell>
          <cell r="B164">
            <v>2</v>
          </cell>
          <cell r="C164" t="str">
            <v xml:space="preserve"> Dominski</v>
          </cell>
          <cell r="D164" t="str">
            <v>Herminia</v>
          </cell>
          <cell r="E164" t="str">
            <v>LNO</v>
          </cell>
          <cell r="F164">
            <v>8685</v>
          </cell>
          <cell r="G164" t="str">
            <v>London Cont</v>
          </cell>
        </row>
        <row r="165">
          <cell r="A165">
            <v>1944</v>
          </cell>
          <cell r="B165">
            <v>2</v>
          </cell>
          <cell r="C165" t="str">
            <v xml:space="preserve"> Dominski</v>
          </cell>
          <cell r="D165" t="str">
            <v>Herminia</v>
          </cell>
          <cell r="E165" t="str">
            <v>CRL</v>
          </cell>
          <cell r="F165">
            <v>1944</v>
          </cell>
          <cell r="G165" t="str">
            <v>Carlson Hosp Sch</v>
          </cell>
        </row>
        <row r="166">
          <cell r="A166">
            <v>1946</v>
          </cell>
          <cell r="B166">
            <v>2</v>
          </cell>
          <cell r="C166" t="str">
            <v xml:space="preserve"> Dominski</v>
          </cell>
          <cell r="D166" t="str">
            <v>Herminia</v>
          </cell>
          <cell r="E166" t="str">
            <v>MSE</v>
          </cell>
          <cell r="F166">
            <v>1946</v>
          </cell>
          <cell r="G166" t="str">
            <v>Montague Spec Ed</v>
          </cell>
        </row>
        <row r="167">
          <cell r="A167">
            <v>1948</v>
          </cell>
          <cell r="B167">
            <v>2</v>
          </cell>
          <cell r="C167" t="str">
            <v xml:space="preserve"> Dominski</v>
          </cell>
          <cell r="D167" t="str">
            <v>Herminia</v>
          </cell>
          <cell r="E167" t="str">
            <v>LOW</v>
          </cell>
          <cell r="F167">
            <v>1948</v>
          </cell>
          <cell r="G167" t="str">
            <v>Lowman Sp Ed Ctr</v>
          </cell>
        </row>
        <row r="168">
          <cell r="A168">
            <v>2205</v>
          </cell>
          <cell r="B168">
            <v>2</v>
          </cell>
          <cell r="C168" t="str">
            <v xml:space="preserve"> Iya</v>
          </cell>
          <cell r="D168" t="str">
            <v>Chris</v>
          </cell>
          <cell r="E168" t="str">
            <v>ARM</v>
          </cell>
          <cell r="F168">
            <v>2205</v>
          </cell>
          <cell r="G168" t="str">
            <v>Arminta St. ES</v>
          </cell>
        </row>
        <row r="169">
          <cell r="A169">
            <v>2630</v>
          </cell>
          <cell r="B169">
            <v>2</v>
          </cell>
          <cell r="C169" t="str">
            <v xml:space="preserve"> Iya</v>
          </cell>
          <cell r="D169" t="str">
            <v>Chris</v>
          </cell>
          <cell r="E169" t="str">
            <v>BBE</v>
          </cell>
          <cell r="F169">
            <v>2630</v>
          </cell>
          <cell r="G169" t="str">
            <v>Burbank Blvd. ES</v>
          </cell>
        </row>
        <row r="170">
          <cell r="A170">
            <v>2726</v>
          </cell>
          <cell r="B170">
            <v>2</v>
          </cell>
          <cell r="C170" t="str">
            <v xml:space="preserve"> Iya</v>
          </cell>
          <cell r="D170" t="str">
            <v>Chris</v>
          </cell>
          <cell r="E170" t="str">
            <v>CAM</v>
          </cell>
          <cell r="F170">
            <v>2726</v>
          </cell>
          <cell r="G170" t="str">
            <v xml:space="preserve">Camellia ES </v>
          </cell>
        </row>
        <row r="171">
          <cell r="A171">
            <v>3164</v>
          </cell>
          <cell r="B171">
            <v>2</v>
          </cell>
          <cell r="C171" t="str">
            <v xml:space="preserve"> Iya</v>
          </cell>
          <cell r="D171" t="str">
            <v>Chris</v>
          </cell>
          <cell r="E171" t="str">
            <v>CFX</v>
          </cell>
          <cell r="F171">
            <v>3164</v>
          </cell>
          <cell r="G171" t="str">
            <v>Colfax Ave ES</v>
          </cell>
        </row>
        <row r="172">
          <cell r="A172">
            <v>3712</v>
          </cell>
          <cell r="B172">
            <v>2</v>
          </cell>
          <cell r="C172" t="str">
            <v xml:space="preserve"> Iya</v>
          </cell>
          <cell r="D172" t="str">
            <v>Chris</v>
          </cell>
          <cell r="E172" t="str">
            <v>FAI</v>
          </cell>
          <cell r="F172">
            <v>3712</v>
          </cell>
          <cell r="G172" t="str">
            <v>Fair Ave ES</v>
          </cell>
        </row>
        <row r="173">
          <cell r="A173">
            <v>3753</v>
          </cell>
          <cell r="B173">
            <v>2</v>
          </cell>
          <cell r="C173" t="str">
            <v xml:space="preserve"> Iya</v>
          </cell>
          <cell r="D173" t="str">
            <v>Chris</v>
          </cell>
          <cell r="E173" t="str">
            <v>FER</v>
          </cell>
          <cell r="F173">
            <v>3753</v>
          </cell>
          <cell r="G173" t="str">
            <v>Fernangeles ES</v>
          </cell>
        </row>
        <row r="174">
          <cell r="A174">
            <v>3755</v>
          </cell>
          <cell r="B174">
            <v>2</v>
          </cell>
          <cell r="C174" t="str">
            <v xml:space="preserve"> Iya</v>
          </cell>
          <cell r="D174" t="str">
            <v>Chris</v>
          </cell>
          <cell r="E174" t="str">
            <v>NHN</v>
          </cell>
          <cell r="F174">
            <v>3755</v>
          </cell>
          <cell r="G174" t="str">
            <v>Bellingham PC</v>
          </cell>
        </row>
        <row r="175">
          <cell r="A175">
            <v>6288</v>
          </cell>
          <cell r="B175">
            <v>2</v>
          </cell>
          <cell r="C175" t="str">
            <v xml:space="preserve"> Iya</v>
          </cell>
          <cell r="D175" t="str">
            <v>Chris</v>
          </cell>
          <cell r="E175" t="str">
            <v>RVS</v>
          </cell>
          <cell r="F175">
            <v>6288</v>
          </cell>
          <cell r="G175" t="str">
            <v>Rio Vista ES</v>
          </cell>
        </row>
        <row r="176">
          <cell r="A176">
            <v>6356</v>
          </cell>
          <cell r="B176">
            <v>2</v>
          </cell>
          <cell r="C176" t="str">
            <v xml:space="preserve"> Iya</v>
          </cell>
          <cell r="D176" t="str">
            <v>Chris</v>
          </cell>
          <cell r="E176" t="str">
            <v>RSC</v>
          </cell>
          <cell r="F176">
            <v>6356</v>
          </cell>
          <cell r="G176" t="str">
            <v>Roscoe ES</v>
          </cell>
        </row>
        <row r="177">
          <cell r="A177">
            <v>6565</v>
          </cell>
          <cell r="B177">
            <v>2</v>
          </cell>
          <cell r="C177" t="str">
            <v xml:space="preserve"> Iya</v>
          </cell>
          <cell r="D177" t="str">
            <v>Chris</v>
          </cell>
          <cell r="E177" t="str">
            <v>STC</v>
          </cell>
          <cell r="F177">
            <v>6565</v>
          </cell>
          <cell r="G177" t="str">
            <v>Saticoy ES</v>
          </cell>
        </row>
        <row r="178">
          <cell r="A178">
            <v>6945</v>
          </cell>
          <cell r="B178">
            <v>2</v>
          </cell>
          <cell r="C178" t="str">
            <v xml:space="preserve"> Iya</v>
          </cell>
          <cell r="D178" t="str">
            <v>Chris</v>
          </cell>
          <cell r="E178" t="str">
            <v>STN</v>
          </cell>
          <cell r="F178">
            <v>6945</v>
          </cell>
          <cell r="G178" t="str">
            <v>Stonehurst ES</v>
          </cell>
        </row>
        <row r="179">
          <cell r="A179">
            <v>6959</v>
          </cell>
          <cell r="B179">
            <v>2</v>
          </cell>
          <cell r="C179" t="str">
            <v xml:space="preserve"> Iya</v>
          </cell>
          <cell r="D179" t="str">
            <v>Chris</v>
          </cell>
          <cell r="E179" t="str">
            <v>STR</v>
          </cell>
          <cell r="F179">
            <v>6959</v>
          </cell>
          <cell r="G179" t="str">
            <v>Strathern ES</v>
          </cell>
        </row>
        <row r="180">
          <cell r="A180">
            <v>7192</v>
          </cell>
          <cell r="B180">
            <v>2</v>
          </cell>
          <cell r="C180" t="str">
            <v xml:space="preserve"> Iya</v>
          </cell>
          <cell r="D180" t="str">
            <v>Chris</v>
          </cell>
          <cell r="E180" t="str">
            <v>TLL</v>
          </cell>
          <cell r="F180">
            <v>7192</v>
          </cell>
          <cell r="G180" t="str">
            <v>Toluca Lake ES</v>
          </cell>
        </row>
        <row r="181">
          <cell r="A181">
            <v>8080</v>
          </cell>
          <cell r="B181">
            <v>2</v>
          </cell>
          <cell r="C181" t="str">
            <v xml:space="preserve"> Iya</v>
          </cell>
          <cell r="D181" t="str">
            <v>Chris</v>
          </cell>
          <cell r="E181" t="str">
            <v>BYJ</v>
          </cell>
          <cell r="F181">
            <v>8080</v>
          </cell>
          <cell r="G181" t="str">
            <v>Byrd MS</v>
          </cell>
        </row>
        <row r="182">
          <cell r="A182">
            <v>8081</v>
          </cell>
          <cell r="B182">
            <v>2</v>
          </cell>
          <cell r="C182" t="str">
            <v xml:space="preserve"> Iya</v>
          </cell>
          <cell r="D182" t="str">
            <v>Chris</v>
          </cell>
          <cell r="E182" t="str">
            <v>BYF</v>
          </cell>
          <cell r="F182">
            <v>8081</v>
          </cell>
          <cell r="G182" t="str">
            <v>Byrd MS Math/Sci Mag</v>
          </cell>
        </row>
        <row r="183">
          <cell r="A183">
            <v>8396</v>
          </cell>
          <cell r="B183">
            <v>2</v>
          </cell>
          <cell r="C183" t="str">
            <v xml:space="preserve"> Iya</v>
          </cell>
          <cell r="D183" t="str">
            <v>Chris</v>
          </cell>
          <cell r="E183" t="str">
            <v>SNV</v>
          </cell>
          <cell r="F183">
            <v>8396</v>
          </cell>
          <cell r="G183" t="str">
            <v>Sun Valley MS</v>
          </cell>
        </row>
        <row r="184">
          <cell r="A184">
            <v>8636</v>
          </cell>
          <cell r="B184">
            <v>2</v>
          </cell>
          <cell r="C184" t="str">
            <v xml:space="preserve"> Iya</v>
          </cell>
          <cell r="D184" t="str">
            <v>Chris</v>
          </cell>
          <cell r="E184" t="str">
            <v>FCP</v>
          </cell>
          <cell r="F184">
            <v>8636</v>
          </cell>
          <cell r="G184" t="str">
            <v>Polytechnic SH</v>
          </cell>
        </row>
        <row r="185">
          <cell r="A185">
            <v>8809</v>
          </cell>
          <cell r="B185">
            <v>2</v>
          </cell>
          <cell r="C185" t="str">
            <v xml:space="preserve"> Iya</v>
          </cell>
          <cell r="D185" t="str">
            <v>Chris</v>
          </cell>
          <cell r="E185" t="str">
            <v>PMT</v>
          </cell>
          <cell r="F185">
            <v>8809</v>
          </cell>
          <cell r="G185" t="str">
            <v>Polytechnic Math/Sci Mag</v>
          </cell>
        </row>
        <row r="186">
          <cell r="A186">
            <v>8638</v>
          </cell>
          <cell r="B186">
            <v>2</v>
          </cell>
          <cell r="C186" t="str">
            <v xml:space="preserve"> Iya</v>
          </cell>
          <cell r="D186" t="str">
            <v>Chris</v>
          </cell>
          <cell r="E186" t="str">
            <v>LEW</v>
          </cell>
          <cell r="F186">
            <v>8638</v>
          </cell>
          <cell r="G186" t="str">
            <v>Lewis Cont HS</v>
          </cell>
        </row>
        <row r="187">
          <cell r="A187">
            <v>8788</v>
          </cell>
          <cell r="B187">
            <v>2</v>
          </cell>
          <cell r="C187" t="str">
            <v xml:space="preserve"> Iya</v>
          </cell>
          <cell r="D187" t="str">
            <v>Chris</v>
          </cell>
          <cell r="E187" t="str">
            <v>EAR</v>
          </cell>
          <cell r="F187">
            <v>8788</v>
          </cell>
          <cell r="G187" t="str">
            <v>Earhart Cont HS</v>
          </cell>
        </row>
        <row r="188">
          <cell r="A188">
            <v>2329</v>
          </cell>
          <cell r="B188">
            <v>2</v>
          </cell>
          <cell r="C188" t="str">
            <v xml:space="preserve"> Santos</v>
          </cell>
          <cell r="D188" t="str">
            <v>Maria Luisa</v>
          </cell>
          <cell r="E188" t="str">
            <v>BCH</v>
          </cell>
          <cell r="F188">
            <v>2329</v>
          </cell>
          <cell r="G188" t="str">
            <v>Beachy ES</v>
          </cell>
        </row>
        <row r="189">
          <cell r="A189">
            <v>3829</v>
          </cell>
          <cell r="B189">
            <v>2</v>
          </cell>
          <cell r="C189" t="str">
            <v xml:space="preserve"> Santos</v>
          </cell>
          <cell r="D189" t="str">
            <v>Maria Luisa</v>
          </cell>
          <cell r="E189" t="str">
            <v>BDE</v>
          </cell>
          <cell r="F189">
            <v>3829</v>
          </cell>
          <cell r="G189" t="str">
            <v>Broadous ES</v>
          </cell>
        </row>
        <row r="190">
          <cell r="A190">
            <v>3830</v>
          </cell>
          <cell r="B190">
            <v>2</v>
          </cell>
          <cell r="C190" t="str">
            <v xml:space="preserve"> Santos</v>
          </cell>
          <cell r="D190" t="str">
            <v>Maria Luisa</v>
          </cell>
          <cell r="E190" t="str">
            <v>BDM</v>
          </cell>
          <cell r="F190">
            <v>3830</v>
          </cell>
          <cell r="G190" t="str">
            <v>Broadous Math/Sc Mag</v>
          </cell>
        </row>
        <row r="191">
          <cell r="A191">
            <v>4329</v>
          </cell>
          <cell r="B191">
            <v>2</v>
          </cell>
          <cell r="C191" t="str">
            <v xml:space="preserve"> Santos</v>
          </cell>
          <cell r="D191" t="str">
            <v>Maria Luisa</v>
          </cell>
          <cell r="E191" t="str">
            <v>HAD</v>
          </cell>
          <cell r="F191">
            <v>4329</v>
          </cell>
          <cell r="G191" t="str">
            <v>Haddon ES</v>
          </cell>
        </row>
        <row r="192">
          <cell r="A192">
            <v>5016</v>
          </cell>
          <cell r="B192">
            <v>2</v>
          </cell>
          <cell r="C192" t="str">
            <v xml:space="preserve"> Santos</v>
          </cell>
          <cell r="D192" t="str">
            <v>Maria Luisa</v>
          </cell>
          <cell r="E192" t="str">
            <v>MPC</v>
          </cell>
          <cell r="F192">
            <v>5016</v>
          </cell>
          <cell r="G192" t="str">
            <v>Maclay Primary Ctr</v>
          </cell>
        </row>
        <row r="193">
          <cell r="A193">
            <v>5397</v>
          </cell>
          <cell r="B193">
            <v>2</v>
          </cell>
          <cell r="C193" t="str">
            <v xml:space="preserve"> Santos</v>
          </cell>
          <cell r="D193" t="str">
            <v>Maria Luisa</v>
          </cell>
          <cell r="E193" t="str">
            <v>MRN</v>
          </cell>
          <cell r="F193">
            <v>5397</v>
          </cell>
          <cell r="G193" t="str">
            <v>Morningside ES</v>
          </cell>
        </row>
        <row r="194">
          <cell r="A194">
            <v>5726</v>
          </cell>
          <cell r="B194">
            <v>2</v>
          </cell>
          <cell r="C194" t="str">
            <v xml:space="preserve"> Santos</v>
          </cell>
          <cell r="D194" t="str">
            <v>Maria Luisa</v>
          </cell>
          <cell r="E194" t="str">
            <v>OMV</v>
          </cell>
          <cell r="F194">
            <v>5726</v>
          </cell>
          <cell r="G194" t="str">
            <v>O'Melveny ES</v>
          </cell>
        </row>
        <row r="195">
          <cell r="A195">
            <v>5894</v>
          </cell>
          <cell r="B195">
            <v>2</v>
          </cell>
          <cell r="C195" t="str">
            <v xml:space="preserve"> Santos</v>
          </cell>
          <cell r="D195" t="str">
            <v>Maria Luisa</v>
          </cell>
          <cell r="E195" t="str">
            <v>OSC</v>
          </cell>
          <cell r="F195">
            <v>5894</v>
          </cell>
          <cell r="G195" t="str">
            <v>Osceola ES</v>
          </cell>
        </row>
        <row r="196">
          <cell r="A196">
            <v>6452</v>
          </cell>
          <cell r="B196">
            <v>2</v>
          </cell>
          <cell r="C196" t="str">
            <v xml:space="preserve"> Santos</v>
          </cell>
          <cell r="D196" t="str">
            <v>Maria Luisa</v>
          </cell>
          <cell r="E196" t="str">
            <v>SFE</v>
          </cell>
          <cell r="F196">
            <v>6452</v>
          </cell>
          <cell r="G196" t="str">
            <v>San Fernando ES</v>
          </cell>
        </row>
        <row r="197">
          <cell r="A197">
            <v>6665</v>
          </cell>
          <cell r="B197">
            <v>2</v>
          </cell>
          <cell r="C197" t="str">
            <v xml:space="preserve"> Santos</v>
          </cell>
          <cell r="D197" t="str">
            <v>Maria Luisa</v>
          </cell>
          <cell r="E197" t="str">
            <v>SHP</v>
          </cell>
          <cell r="F197">
            <v>6665</v>
          </cell>
          <cell r="G197" t="str">
            <v>Sharp ES</v>
          </cell>
        </row>
        <row r="198">
          <cell r="A198">
            <v>7068</v>
          </cell>
          <cell r="B198">
            <v>2</v>
          </cell>
          <cell r="C198" t="str">
            <v xml:space="preserve"> Santos</v>
          </cell>
          <cell r="D198" t="str">
            <v>Maria Luisa</v>
          </cell>
          <cell r="E198" t="str">
            <v>TLF</v>
          </cell>
          <cell r="F198">
            <v>7068</v>
          </cell>
          <cell r="G198" t="str">
            <v>Telfair Ave ES</v>
          </cell>
        </row>
        <row r="199">
          <cell r="A199">
            <v>7466</v>
          </cell>
          <cell r="B199">
            <v>2</v>
          </cell>
          <cell r="C199" t="str">
            <v xml:space="preserve"> Santos</v>
          </cell>
          <cell r="D199" t="str">
            <v>Maria Luisa</v>
          </cell>
          <cell r="E199" t="str">
            <v>VNA</v>
          </cell>
          <cell r="F199">
            <v>7466</v>
          </cell>
          <cell r="G199" t="str">
            <v>Vena ES</v>
          </cell>
        </row>
        <row r="200">
          <cell r="A200">
            <v>7467</v>
          </cell>
          <cell r="B200">
            <v>2</v>
          </cell>
          <cell r="C200" t="str">
            <v xml:space="preserve"> Santos</v>
          </cell>
          <cell r="D200" t="str">
            <v>Maria Luisa</v>
          </cell>
          <cell r="E200" t="str">
            <v>VNM</v>
          </cell>
          <cell r="F200">
            <v>7467</v>
          </cell>
          <cell r="G200" t="str">
            <v>Vena G/HA Mag</v>
          </cell>
        </row>
        <row r="201">
          <cell r="A201">
            <v>7548</v>
          </cell>
          <cell r="B201">
            <v>2</v>
          </cell>
          <cell r="C201" t="str">
            <v xml:space="preserve"> Santos</v>
          </cell>
          <cell r="D201" t="str">
            <v>Maria Luisa</v>
          </cell>
          <cell r="E201" t="str">
            <v>VDL</v>
          </cell>
          <cell r="F201">
            <v>7548</v>
          </cell>
          <cell r="G201" t="str">
            <v>Vinedale ES</v>
          </cell>
        </row>
        <row r="202">
          <cell r="A202">
            <v>8228</v>
          </cell>
          <cell r="B202">
            <v>2</v>
          </cell>
          <cell r="C202" t="str">
            <v xml:space="preserve"> Santos</v>
          </cell>
          <cell r="D202" t="str">
            <v>Maria Luisa</v>
          </cell>
          <cell r="E202" t="str">
            <v>MAC</v>
          </cell>
          <cell r="F202">
            <v>8228</v>
          </cell>
          <cell r="G202" t="str">
            <v>Maclay MS</v>
          </cell>
        </row>
        <row r="203">
          <cell r="A203">
            <v>8321</v>
          </cell>
          <cell r="B203">
            <v>2</v>
          </cell>
          <cell r="C203" t="str">
            <v xml:space="preserve"> Santos</v>
          </cell>
          <cell r="D203" t="str">
            <v>Maria Luisa</v>
          </cell>
          <cell r="E203" t="str">
            <v>PCJ</v>
          </cell>
          <cell r="F203">
            <v>8321</v>
          </cell>
          <cell r="G203" t="str">
            <v>Pacoima MS</v>
          </cell>
        </row>
        <row r="204">
          <cell r="A204">
            <v>8322</v>
          </cell>
          <cell r="B204">
            <v>2</v>
          </cell>
          <cell r="C204" t="str">
            <v xml:space="preserve"> Santos</v>
          </cell>
          <cell r="D204" t="str">
            <v>Maria Luisa</v>
          </cell>
          <cell r="E204" t="str">
            <v>PCT</v>
          </cell>
          <cell r="F204">
            <v>8322</v>
          </cell>
          <cell r="G204" t="str">
            <v>Pacoima TV/TH/FA Mag</v>
          </cell>
        </row>
        <row r="205">
          <cell r="A205">
            <v>8323</v>
          </cell>
          <cell r="B205">
            <v>2</v>
          </cell>
          <cell r="C205" t="str">
            <v xml:space="preserve"> Santos</v>
          </cell>
          <cell r="D205" t="str">
            <v>Maria Luisa</v>
          </cell>
          <cell r="E205" t="str">
            <v>PCM</v>
          </cell>
          <cell r="F205">
            <v>8323</v>
          </cell>
          <cell r="G205" t="str">
            <v>Pacoima Comp/Math Mag</v>
          </cell>
        </row>
        <row r="206">
          <cell r="A206">
            <v>8358</v>
          </cell>
          <cell r="B206">
            <v>2</v>
          </cell>
          <cell r="C206" t="str">
            <v xml:space="preserve"> Santos</v>
          </cell>
          <cell r="D206" t="str">
            <v>Maria Luisa</v>
          </cell>
          <cell r="E206" t="str">
            <v>SFJ</v>
          </cell>
          <cell r="F206">
            <v>8358</v>
          </cell>
          <cell r="G206" t="str">
            <v>San Fernando MS</v>
          </cell>
        </row>
        <row r="207">
          <cell r="A207">
            <v>8843</v>
          </cell>
          <cell r="B207">
            <v>2</v>
          </cell>
          <cell r="C207" t="str">
            <v xml:space="preserve"> Santos</v>
          </cell>
          <cell r="D207" t="str">
            <v>Maria Luisa</v>
          </cell>
          <cell r="E207" t="str">
            <v>SFH</v>
          </cell>
          <cell r="F207">
            <v>8843</v>
          </cell>
          <cell r="G207" t="str">
            <v>San Fernando SH</v>
          </cell>
        </row>
        <row r="208">
          <cell r="A208">
            <v>8844</v>
          </cell>
          <cell r="B208">
            <v>2</v>
          </cell>
          <cell r="C208" t="str">
            <v xml:space="preserve"> Santos</v>
          </cell>
          <cell r="D208" t="str">
            <v>Maria Luisa</v>
          </cell>
          <cell r="E208" t="str">
            <v>SFM</v>
          </cell>
          <cell r="F208">
            <v>8844</v>
          </cell>
          <cell r="G208" t="str">
            <v>San Fernando M/Sc Mag</v>
          </cell>
        </row>
        <row r="209">
          <cell r="A209">
            <v>8845</v>
          </cell>
          <cell r="B209">
            <v>2</v>
          </cell>
          <cell r="C209" t="str">
            <v xml:space="preserve"> Santos</v>
          </cell>
          <cell r="D209" t="str">
            <v>Maria Luisa</v>
          </cell>
          <cell r="E209" t="str">
            <v>MSS</v>
          </cell>
          <cell r="F209">
            <v>8845</v>
          </cell>
          <cell r="G209" t="str">
            <v>Mission Cont HS</v>
          </cell>
        </row>
        <row r="210">
          <cell r="A210">
            <v>2959</v>
          </cell>
          <cell r="B210">
            <v>2</v>
          </cell>
          <cell r="C210" t="str">
            <v xml:space="preserve"> Varon</v>
          </cell>
          <cell r="D210" t="str">
            <v>Nicky</v>
          </cell>
          <cell r="E210" t="str">
            <v>CHA</v>
          </cell>
          <cell r="F210">
            <v>2959</v>
          </cell>
          <cell r="G210" t="str">
            <v>Chandler ES</v>
          </cell>
        </row>
        <row r="211">
          <cell r="A211">
            <v>3151</v>
          </cell>
          <cell r="B211">
            <v>2</v>
          </cell>
          <cell r="C211" t="str">
            <v xml:space="preserve"> Varon</v>
          </cell>
          <cell r="D211" t="str">
            <v>Nicky</v>
          </cell>
          <cell r="E211" t="str">
            <v>CWC</v>
          </cell>
          <cell r="F211">
            <v>3151</v>
          </cell>
          <cell r="G211" t="str">
            <v>Coldwater Canyon ES</v>
          </cell>
        </row>
        <row r="212">
          <cell r="A212">
            <v>3438</v>
          </cell>
          <cell r="B212">
            <v>2</v>
          </cell>
          <cell r="C212" t="str">
            <v xml:space="preserve"> Varon</v>
          </cell>
          <cell r="D212" t="str">
            <v>Nicky</v>
          </cell>
          <cell r="E212" t="str">
            <v>DXC</v>
          </cell>
          <cell r="F212">
            <v>3438</v>
          </cell>
          <cell r="G212" t="str">
            <v>Dixie Canyon ES</v>
          </cell>
        </row>
        <row r="213">
          <cell r="A213">
            <v>3630</v>
          </cell>
          <cell r="B213">
            <v>2</v>
          </cell>
          <cell r="C213" t="str">
            <v xml:space="preserve"> Varon</v>
          </cell>
          <cell r="D213" t="str">
            <v>Nicky</v>
          </cell>
          <cell r="E213" t="str">
            <v>ERW</v>
          </cell>
          <cell r="F213">
            <v>3630</v>
          </cell>
          <cell r="G213" t="str">
            <v>Erwin ES</v>
          </cell>
        </row>
        <row r="214">
          <cell r="A214">
            <v>4493</v>
          </cell>
          <cell r="B214">
            <v>2</v>
          </cell>
          <cell r="C214" t="str">
            <v xml:space="preserve"> Varon</v>
          </cell>
          <cell r="D214" t="str">
            <v>Nicky</v>
          </cell>
          <cell r="E214" t="str">
            <v>HAZ</v>
          </cell>
          <cell r="F214">
            <v>4493</v>
          </cell>
          <cell r="G214" t="str">
            <v>Hazeltine Ave ES</v>
          </cell>
        </row>
        <row r="215">
          <cell r="A215">
            <v>5342</v>
          </cell>
          <cell r="B215">
            <v>2</v>
          </cell>
          <cell r="C215" t="str">
            <v xml:space="preserve"> Varon</v>
          </cell>
          <cell r="D215" t="str">
            <v>Nicky</v>
          </cell>
          <cell r="E215" t="str">
            <v>MLX</v>
          </cell>
          <cell r="F215">
            <v>5342</v>
          </cell>
          <cell r="G215" t="str">
            <v>Monlux ES</v>
          </cell>
        </row>
        <row r="216">
          <cell r="A216">
            <v>6699</v>
          </cell>
          <cell r="B216">
            <v>2</v>
          </cell>
          <cell r="C216" t="str">
            <v xml:space="preserve"> Varon</v>
          </cell>
          <cell r="D216" t="str">
            <v>Nicky</v>
          </cell>
          <cell r="E216" t="str">
            <v>SOE</v>
          </cell>
          <cell r="F216">
            <v>6699</v>
          </cell>
          <cell r="G216" t="str">
            <v>Sherman Oaks ES</v>
          </cell>
        </row>
        <row r="217">
          <cell r="A217">
            <v>7027</v>
          </cell>
          <cell r="B217">
            <v>2</v>
          </cell>
          <cell r="C217" t="str">
            <v xml:space="preserve"> Varon</v>
          </cell>
          <cell r="D217" t="str">
            <v>Nicky</v>
          </cell>
          <cell r="E217" t="str">
            <v>SYP</v>
          </cell>
          <cell r="F217">
            <v>7027</v>
          </cell>
          <cell r="G217" t="str">
            <v>Sylvan Park ES</v>
          </cell>
        </row>
        <row r="218">
          <cell r="A218">
            <v>7384</v>
          </cell>
          <cell r="B218">
            <v>2</v>
          </cell>
          <cell r="C218" t="str">
            <v xml:space="preserve"> Varon</v>
          </cell>
          <cell r="D218" t="str">
            <v>Nicky</v>
          </cell>
          <cell r="E218" t="str">
            <v>VAL</v>
          </cell>
          <cell r="F218">
            <v>7384</v>
          </cell>
          <cell r="G218" t="str">
            <v>Valerio ST ES</v>
          </cell>
        </row>
        <row r="219">
          <cell r="A219">
            <v>7432</v>
          </cell>
          <cell r="B219">
            <v>2</v>
          </cell>
          <cell r="C219" t="str">
            <v xml:space="preserve"> Varon</v>
          </cell>
          <cell r="D219" t="str">
            <v>Nicky</v>
          </cell>
          <cell r="E219" t="str">
            <v>VNR</v>
          </cell>
          <cell r="F219">
            <v>7432</v>
          </cell>
          <cell r="G219" t="str">
            <v>Columbus ES</v>
          </cell>
        </row>
        <row r="220">
          <cell r="A220">
            <v>7438</v>
          </cell>
          <cell r="B220">
            <v>2</v>
          </cell>
          <cell r="C220" t="str">
            <v xml:space="preserve"> Varon</v>
          </cell>
          <cell r="D220" t="str">
            <v>Nicky</v>
          </cell>
          <cell r="E220" t="str">
            <v>VYE</v>
          </cell>
          <cell r="F220">
            <v>7438</v>
          </cell>
          <cell r="G220" t="str">
            <v>Van Nuys ES</v>
          </cell>
        </row>
        <row r="221">
          <cell r="A221">
            <v>7439</v>
          </cell>
          <cell r="B221">
            <v>2</v>
          </cell>
          <cell r="C221" t="str">
            <v xml:space="preserve"> Varon</v>
          </cell>
          <cell r="D221" t="str">
            <v>Nicky</v>
          </cell>
          <cell r="E221" t="str">
            <v>VNP</v>
          </cell>
          <cell r="F221">
            <v>7439</v>
          </cell>
          <cell r="G221" t="str">
            <v>Kindergarten Learning Academy</v>
          </cell>
        </row>
        <row r="222">
          <cell r="A222">
            <v>7440</v>
          </cell>
          <cell r="B222">
            <v>2</v>
          </cell>
          <cell r="C222" t="str">
            <v xml:space="preserve"> Varon</v>
          </cell>
          <cell r="D222" t="str">
            <v>Nicky</v>
          </cell>
          <cell r="E222" t="str">
            <v>VNB</v>
          </cell>
          <cell r="F222">
            <v>7440</v>
          </cell>
          <cell r="G222" t="str">
            <v>Valerio PC</v>
          </cell>
        </row>
        <row r="223">
          <cell r="A223">
            <v>8142</v>
          </cell>
          <cell r="B223">
            <v>2</v>
          </cell>
          <cell r="C223" t="str">
            <v xml:space="preserve"> Varon</v>
          </cell>
          <cell r="D223" t="str">
            <v>Nicky</v>
          </cell>
          <cell r="E223" t="str">
            <v>FLT</v>
          </cell>
          <cell r="F223">
            <v>8142</v>
          </cell>
          <cell r="G223" t="str">
            <v>Fulton MS</v>
          </cell>
        </row>
        <row r="224">
          <cell r="A224">
            <v>8230</v>
          </cell>
          <cell r="B224">
            <v>2</v>
          </cell>
          <cell r="C224" t="str">
            <v xml:space="preserve"> Varon</v>
          </cell>
          <cell r="D224" t="str">
            <v>Nicky</v>
          </cell>
          <cell r="E224" t="str">
            <v>MAD</v>
          </cell>
          <cell r="F224">
            <v>8230</v>
          </cell>
          <cell r="G224" t="str">
            <v>Madison MS</v>
          </cell>
        </row>
        <row r="225">
          <cell r="A225">
            <v>8434</v>
          </cell>
          <cell r="B225">
            <v>2</v>
          </cell>
          <cell r="C225" t="str">
            <v xml:space="preserve"> Varon</v>
          </cell>
          <cell r="D225" t="str">
            <v>Nicky</v>
          </cell>
          <cell r="E225" t="str">
            <v>VYJ</v>
          </cell>
          <cell r="F225">
            <v>8434</v>
          </cell>
          <cell r="G225" t="str">
            <v>Van Nuys MS</v>
          </cell>
        </row>
        <row r="226">
          <cell r="A226">
            <v>8683</v>
          </cell>
          <cell r="B226">
            <v>2</v>
          </cell>
          <cell r="C226" t="str">
            <v xml:space="preserve"> Varon</v>
          </cell>
          <cell r="D226" t="str">
            <v>Nicky</v>
          </cell>
          <cell r="E226" t="str">
            <v>GRH</v>
          </cell>
          <cell r="F226">
            <v>8683</v>
          </cell>
          <cell r="G226" t="str">
            <v>Grant SH</v>
          </cell>
        </row>
        <row r="227">
          <cell r="A227">
            <v>8893</v>
          </cell>
          <cell r="B227">
            <v>2</v>
          </cell>
          <cell r="C227" t="str">
            <v xml:space="preserve"> Varon</v>
          </cell>
          <cell r="D227" t="str">
            <v>Nicky</v>
          </cell>
          <cell r="E227" t="str">
            <v>VYH</v>
          </cell>
          <cell r="F227">
            <v>8893</v>
          </cell>
          <cell r="G227" t="str">
            <v>Van Nuys SH</v>
          </cell>
        </row>
        <row r="228">
          <cell r="A228">
            <v>8895</v>
          </cell>
          <cell r="B228">
            <v>2</v>
          </cell>
          <cell r="C228" t="str">
            <v xml:space="preserve"> Varon</v>
          </cell>
          <cell r="D228" t="str">
            <v>Nicky</v>
          </cell>
          <cell r="E228" t="str">
            <v>RGR</v>
          </cell>
          <cell r="F228">
            <v>8895</v>
          </cell>
          <cell r="G228" t="str">
            <v>Rogers Cont</v>
          </cell>
        </row>
        <row r="229">
          <cell r="A229">
            <v>3541</v>
          </cell>
          <cell r="B229">
            <v>2</v>
          </cell>
          <cell r="C229" t="str">
            <v xml:space="preserve"> Villaroman</v>
          </cell>
          <cell r="D229" t="str">
            <v>Michael</v>
          </cell>
          <cell r="E229" t="str">
            <v>ELD</v>
          </cell>
          <cell r="F229">
            <v>3541</v>
          </cell>
          <cell r="G229" t="str">
            <v>El Dorado ES</v>
          </cell>
        </row>
        <row r="230">
          <cell r="A230">
            <v>4431</v>
          </cell>
          <cell r="B230">
            <v>2</v>
          </cell>
          <cell r="C230" t="str">
            <v xml:space="preserve"> Villaroman</v>
          </cell>
          <cell r="D230" t="str">
            <v>Michael</v>
          </cell>
          <cell r="E230" t="str">
            <v>HRD</v>
          </cell>
          <cell r="F230">
            <v>4431</v>
          </cell>
          <cell r="G230" t="str">
            <v>Harding ES</v>
          </cell>
        </row>
        <row r="231">
          <cell r="A231">
            <v>4515</v>
          </cell>
          <cell r="B231">
            <v>2</v>
          </cell>
          <cell r="C231" t="str">
            <v xml:space="preserve"> Villaroman</v>
          </cell>
          <cell r="D231" t="str">
            <v>Michael</v>
          </cell>
          <cell r="E231" t="str">
            <v>HER</v>
          </cell>
          <cell r="F231">
            <v>4515</v>
          </cell>
          <cell r="G231" t="str">
            <v>Herrick ES</v>
          </cell>
        </row>
        <row r="232">
          <cell r="A232">
            <v>4603</v>
          </cell>
          <cell r="B232">
            <v>2</v>
          </cell>
          <cell r="C232" t="str">
            <v xml:space="preserve"> Villaroman</v>
          </cell>
          <cell r="D232" t="str">
            <v>Michael</v>
          </cell>
          <cell r="E232" t="str">
            <v>HUB</v>
          </cell>
          <cell r="F232">
            <v>4603</v>
          </cell>
          <cell r="G232" t="str">
            <v>Hubbard ES</v>
          </cell>
        </row>
        <row r="233">
          <cell r="A233">
            <v>4781</v>
          </cell>
          <cell r="B233">
            <v>2</v>
          </cell>
          <cell r="C233" t="str">
            <v xml:space="preserve"> Villaroman</v>
          </cell>
          <cell r="D233" t="str">
            <v>Michael</v>
          </cell>
          <cell r="E233" t="str">
            <v>LKR</v>
          </cell>
          <cell r="F233">
            <v>4781</v>
          </cell>
          <cell r="G233" t="str">
            <v xml:space="preserve">Lankershim ES </v>
          </cell>
        </row>
        <row r="234">
          <cell r="A234">
            <v>5404</v>
          </cell>
          <cell r="B234">
            <v>2</v>
          </cell>
          <cell r="C234" t="str">
            <v xml:space="preserve"> Villaroman</v>
          </cell>
          <cell r="D234" t="str">
            <v>Michael</v>
          </cell>
          <cell r="E234" t="str">
            <v>MNV</v>
          </cell>
          <cell r="F234">
            <v>5404</v>
          </cell>
          <cell r="G234" t="str">
            <v>Mountain View ES</v>
          </cell>
        </row>
        <row r="235">
          <cell r="A235">
            <v>5918</v>
          </cell>
          <cell r="B235">
            <v>2</v>
          </cell>
          <cell r="C235" t="str">
            <v xml:space="preserve"> Villaroman</v>
          </cell>
          <cell r="D235" t="str">
            <v>Michael</v>
          </cell>
          <cell r="E235" t="str">
            <v>OXN</v>
          </cell>
          <cell r="F235">
            <v>5918</v>
          </cell>
          <cell r="G235" t="str">
            <v>Oxnard St. ES</v>
          </cell>
        </row>
        <row r="236">
          <cell r="A236">
            <v>6068</v>
          </cell>
          <cell r="B236">
            <v>2</v>
          </cell>
          <cell r="C236" t="str">
            <v xml:space="preserve"> Villaroman</v>
          </cell>
          <cell r="D236" t="str">
            <v>Michael</v>
          </cell>
          <cell r="E236" t="str">
            <v>PNW</v>
          </cell>
          <cell r="F236">
            <v>6068</v>
          </cell>
          <cell r="G236" t="str">
            <v>Pinewood ES</v>
          </cell>
        </row>
        <row r="237">
          <cell r="A237">
            <v>6096</v>
          </cell>
          <cell r="B237">
            <v>2</v>
          </cell>
          <cell r="C237" t="str">
            <v xml:space="preserve"> Villaroman</v>
          </cell>
          <cell r="D237" t="str">
            <v>Michael</v>
          </cell>
          <cell r="E237" t="str">
            <v>PLV</v>
          </cell>
          <cell r="F237">
            <v>6096</v>
          </cell>
          <cell r="G237" t="str">
            <v>Plainview ES</v>
          </cell>
        </row>
        <row r="238">
          <cell r="A238">
            <v>6973</v>
          </cell>
          <cell r="B238">
            <v>2</v>
          </cell>
          <cell r="C238" t="str">
            <v xml:space="preserve"> Villaroman</v>
          </cell>
          <cell r="D238" t="str">
            <v>Michael</v>
          </cell>
          <cell r="E238" t="str">
            <v>SUN</v>
          </cell>
          <cell r="F238">
            <v>6973</v>
          </cell>
          <cell r="G238" t="str">
            <v>Sunland ES</v>
          </cell>
        </row>
        <row r="239">
          <cell r="A239">
            <v>6975</v>
          </cell>
          <cell r="B239">
            <v>2</v>
          </cell>
          <cell r="C239" t="str">
            <v xml:space="preserve"> Villaroman</v>
          </cell>
          <cell r="D239" t="str">
            <v>Michael</v>
          </cell>
          <cell r="E239" t="str">
            <v>SNL</v>
          </cell>
          <cell r="F239">
            <v>6975</v>
          </cell>
          <cell r="G239" t="str">
            <v>Sunland ES Gifted</v>
          </cell>
        </row>
        <row r="240">
          <cell r="A240">
            <v>7014</v>
          </cell>
          <cell r="B240">
            <v>2</v>
          </cell>
          <cell r="C240" t="str">
            <v xml:space="preserve"> Villaroman</v>
          </cell>
          <cell r="D240" t="str">
            <v>Michael</v>
          </cell>
          <cell r="E240" t="str">
            <v>SYE</v>
          </cell>
          <cell r="F240">
            <v>7014</v>
          </cell>
          <cell r="G240" t="str">
            <v>Sylmar ES</v>
          </cell>
        </row>
        <row r="241">
          <cell r="A241">
            <v>8102</v>
          </cell>
          <cell r="B241">
            <v>2</v>
          </cell>
          <cell r="C241" t="str">
            <v xml:space="preserve"> Villaroman</v>
          </cell>
          <cell r="D241" t="str">
            <v>Michael</v>
          </cell>
          <cell r="E241" t="str">
            <v>COL</v>
          </cell>
          <cell r="F241">
            <v>8102</v>
          </cell>
          <cell r="G241" t="str">
            <v>Columbus MS</v>
          </cell>
        </row>
        <row r="242">
          <cell r="A242">
            <v>8306</v>
          </cell>
          <cell r="B242">
            <v>2</v>
          </cell>
          <cell r="C242" t="str">
            <v xml:space="preserve"> Villaroman</v>
          </cell>
          <cell r="D242" t="str">
            <v>Michael</v>
          </cell>
          <cell r="E242" t="str">
            <v>OLV</v>
          </cell>
          <cell r="F242">
            <v>8306</v>
          </cell>
          <cell r="G242" t="str">
            <v>Olive Vista MS</v>
          </cell>
        </row>
        <row r="243">
          <cell r="A243">
            <v>8355</v>
          </cell>
          <cell r="B243">
            <v>2</v>
          </cell>
          <cell r="C243" t="str">
            <v xml:space="preserve"> Villaroman</v>
          </cell>
          <cell r="D243" t="str">
            <v>Michael</v>
          </cell>
          <cell r="E243" t="str">
            <v>REE</v>
          </cell>
          <cell r="F243">
            <v>8355</v>
          </cell>
          <cell r="G243" t="str">
            <v>Reed MS</v>
          </cell>
        </row>
        <row r="244">
          <cell r="A244">
            <v>8878</v>
          </cell>
          <cell r="B244">
            <v>2</v>
          </cell>
          <cell r="C244" t="str">
            <v xml:space="preserve"> Villaroman</v>
          </cell>
          <cell r="D244" t="str">
            <v>Michael</v>
          </cell>
          <cell r="E244" t="str">
            <v>SYH</v>
          </cell>
          <cell r="F244">
            <v>8878</v>
          </cell>
          <cell r="G244" t="str">
            <v>Sylmar SH</v>
          </cell>
        </row>
        <row r="245">
          <cell r="A245">
            <v>8879</v>
          </cell>
          <cell r="B245">
            <v>2</v>
          </cell>
          <cell r="C245" t="str">
            <v xml:space="preserve"> Villaroman</v>
          </cell>
          <cell r="D245" t="str">
            <v>Michael</v>
          </cell>
          <cell r="E245" t="str">
            <v>SYM</v>
          </cell>
          <cell r="F245">
            <v>8879</v>
          </cell>
          <cell r="G245" t="str">
            <v>Sylmar Math/Sci Mag</v>
          </cell>
        </row>
        <row r="246">
          <cell r="A246">
            <v>8914</v>
          </cell>
          <cell r="B246">
            <v>2</v>
          </cell>
          <cell r="C246" t="str">
            <v xml:space="preserve"> Villaroman</v>
          </cell>
          <cell r="D246" t="str">
            <v>Michael</v>
          </cell>
          <cell r="E246" t="str">
            <v>VDH</v>
          </cell>
          <cell r="F246">
            <v>8914</v>
          </cell>
          <cell r="G246" t="str">
            <v>Verdugo Hills SH</v>
          </cell>
        </row>
        <row r="247">
          <cell r="A247">
            <v>8876</v>
          </cell>
          <cell r="B247">
            <v>2</v>
          </cell>
          <cell r="C247" t="str">
            <v xml:space="preserve"> Villaroman</v>
          </cell>
          <cell r="D247" t="str">
            <v>Michael</v>
          </cell>
          <cell r="E247" t="str">
            <v>EVH</v>
          </cell>
          <cell r="F247">
            <v>8876</v>
          </cell>
          <cell r="G247" t="str">
            <v>Evergreen Cont HS</v>
          </cell>
        </row>
        <row r="248">
          <cell r="A248">
            <v>8916</v>
          </cell>
          <cell r="B248">
            <v>2</v>
          </cell>
          <cell r="C248" t="str">
            <v xml:space="preserve"> Villaroman</v>
          </cell>
          <cell r="D248" t="str">
            <v>Michael</v>
          </cell>
          <cell r="E248" t="str">
            <v>MTL</v>
          </cell>
          <cell r="F248">
            <v>8916</v>
          </cell>
          <cell r="G248" t="str">
            <v>Mt Lukens Cont HS</v>
          </cell>
        </row>
        <row r="249">
          <cell r="A249">
            <v>4727</v>
          </cell>
          <cell r="B249">
            <v>2</v>
          </cell>
          <cell r="C249" t="str">
            <v>Dominski</v>
          </cell>
          <cell r="D249" t="str">
            <v xml:space="preserve"> Herminia</v>
          </cell>
          <cell r="E249" t="str">
            <v>GCM</v>
          </cell>
          <cell r="F249">
            <v>4727</v>
          </cell>
          <cell r="G249" t="str">
            <v>Kester G/Ha Mag</v>
          </cell>
        </row>
        <row r="250">
          <cell r="A250">
            <v>8239</v>
          </cell>
          <cell r="B250">
            <v>2</v>
          </cell>
          <cell r="C250" t="str">
            <v>Dominski</v>
          </cell>
          <cell r="D250" t="str">
            <v xml:space="preserve"> Herminia</v>
          </cell>
          <cell r="E250" t="str">
            <v>KSG</v>
          </cell>
          <cell r="F250">
            <v>8239</v>
          </cell>
          <cell r="G250" t="str">
            <v>Millikan Per Arts Mg</v>
          </cell>
        </row>
        <row r="251">
          <cell r="A251">
            <v>3574</v>
          </cell>
          <cell r="B251">
            <v>2</v>
          </cell>
          <cell r="C251" t="str">
            <v>Santos</v>
          </cell>
          <cell r="D251" t="str">
            <v xml:space="preserve"> Maria Luisa</v>
          </cell>
          <cell r="E251" t="str">
            <v>MMG</v>
          </cell>
          <cell r="F251">
            <v>3574</v>
          </cell>
          <cell r="G251" t="str">
            <v>Sendak EL</v>
          </cell>
        </row>
        <row r="252">
          <cell r="A252">
            <v>8684</v>
          </cell>
          <cell r="B252">
            <v>2</v>
          </cell>
          <cell r="C252" t="str">
            <v>Varon</v>
          </cell>
          <cell r="D252" t="str">
            <v xml:space="preserve"> Nicky</v>
          </cell>
          <cell r="E252" t="str">
            <v>MPM</v>
          </cell>
          <cell r="F252">
            <v>8684</v>
          </cell>
          <cell r="G252" t="str">
            <v>Grant Comm Mag</v>
          </cell>
        </row>
        <row r="253">
          <cell r="A253">
            <v>8229</v>
          </cell>
          <cell r="B253">
            <v>2</v>
          </cell>
          <cell r="C253" t="str">
            <v>Varon</v>
          </cell>
          <cell r="D253" t="str">
            <v xml:space="preserve"> Nicky</v>
          </cell>
          <cell r="E253" t="str">
            <v>MLC</v>
          </cell>
          <cell r="F253">
            <v>8229</v>
          </cell>
          <cell r="G253" t="str">
            <v>Madison M/S/Med mag</v>
          </cell>
        </row>
        <row r="254">
          <cell r="A254">
            <v>5343</v>
          </cell>
          <cell r="B254">
            <v>2</v>
          </cell>
          <cell r="C254" t="str">
            <v>Varon</v>
          </cell>
          <cell r="D254" t="str">
            <v xml:space="preserve"> Nicky</v>
          </cell>
          <cell r="E254" t="str">
            <v>CHO</v>
          </cell>
          <cell r="F254">
            <v>5343</v>
          </cell>
          <cell r="G254" t="str">
            <v>Monlux Math/Sci Mag</v>
          </cell>
        </row>
        <row r="255">
          <cell r="A255">
            <v>8435</v>
          </cell>
          <cell r="B255">
            <v>2</v>
          </cell>
          <cell r="C255" t="str">
            <v>Varon</v>
          </cell>
          <cell r="D255" t="str">
            <v xml:space="preserve"> Nicky</v>
          </cell>
          <cell r="E255" t="str">
            <v>VYS</v>
          </cell>
          <cell r="F255">
            <v>8435</v>
          </cell>
          <cell r="G255" t="str">
            <v>Van Nuys M/Sc Ms Mag</v>
          </cell>
        </row>
        <row r="256">
          <cell r="A256">
            <v>8892</v>
          </cell>
          <cell r="B256">
            <v>2</v>
          </cell>
          <cell r="C256" t="str">
            <v>Varon</v>
          </cell>
          <cell r="D256" t="str">
            <v xml:space="preserve"> Nicky</v>
          </cell>
          <cell r="E256" t="str">
            <v>VYM</v>
          </cell>
          <cell r="F256">
            <v>8892</v>
          </cell>
          <cell r="G256" t="str">
            <v>Van Nuys M/Sc SH Mag</v>
          </cell>
        </row>
        <row r="257">
          <cell r="A257">
            <v>8891</v>
          </cell>
          <cell r="B257">
            <v>2</v>
          </cell>
          <cell r="C257" t="str">
            <v>Varon</v>
          </cell>
          <cell r="D257" t="str">
            <v xml:space="preserve"> Nicky</v>
          </cell>
          <cell r="E257" t="str">
            <v>NUY</v>
          </cell>
          <cell r="F257">
            <v>8891</v>
          </cell>
          <cell r="G257" t="str">
            <v>Van Nuys Medical Mag</v>
          </cell>
        </row>
        <row r="258">
          <cell r="A258">
            <v>8894</v>
          </cell>
          <cell r="B258">
            <v>2</v>
          </cell>
          <cell r="C258" t="str">
            <v>Varon</v>
          </cell>
          <cell r="D258" t="str">
            <v xml:space="preserve"> Nicky</v>
          </cell>
          <cell r="E258" t="str">
            <v>VYP</v>
          </cell>
          <cell r="F258">
            <v>8894</v>
          </cell>
          <cell r="G258" t="str">
            <v>Van Nuys Per Arts Mg</v>
          </cell>
        </row>
        <row r="259">
          <cell r="A259">
            <v>8913</v>
          </cell>
          <cell r="B259">
            <v>2</v>
          </cell>
          <cell r="C259" t="str">
            <v>Villaroman</v>
          </cell>
          <cell r="D259" t="str">
            <v>Michael</v>
          </cell>
          <cell r="E259" t="str">
            <v>VHH</v>
          </cell>
          <cell r="F259">
            <v>8913</v>
          </cell>
          <cell r="G259" t="str">
            <v>Verdugo Hls Media Mg</v>
          </cell>
        </row>
        <row r="260">
          <cell r="A260">
            <v>7110</v>
          </cell>
          <cell r="B260">
            <v>3</v>
          </cell>
          <cell r="C260" t="str">
            <v>Jacobs</v>
          </cell>
          <cell r="D260" t="str">
            <v xml:space="preserve"> Tanya</v>
          </cell>
          <cell r="E260" t="str">
            <v>THI</v>
          </cell>
          <cell r="F260">
            <v>7110</v>
          </cell>
          <cell r="G260" t="str">
            <v>3rd St .El</v>
          </cell>
        </row>
        <row r="261">
          <cell r="A261">
            <v>7301</v>
          </cell>
          <cell r="B261">
            <v>3</v>
          </cell>
          <cell r="C261" t="str">
            <v>Jacobs</v>
          </cell>
          <cell r="D261" t="str">
            <v xml:space="preserve"> Tanya</v>
          </cell>
          <cell r="E261" t="str">
            <v>TWF</v>
          </cell>
          <cell r="F261">
            <v>7301</v>
          </cell>
          <cell r="G261" t="str">
            <v>24th Street El</v>
          </cell>
        </row>
        <row r="262">
          <cell r="A262">
            <v>2082</v>
          </cell>
          <cell r="B262">
            <v>3</v>
          </cell>
          <cell r="C262" t="str">
            <v>Jacobs</v>
          </cell>
          <cell r="D262" t="str">
            <v xml:space="preserve"> Tanya</v>
          </cell>
          <cell r="E262" t="str">
            <v>ALT</v>
          </cell>
          <cell r="F262">
            <v>2082</v>
          </cell>
          <cell r="G262" t="str">
            <v>Alta Lo, Maema El</v>
          </cell>
        </row>
        <row r="263">
          <cell r="A263">
            <v>2192</v>
          </cell>
          <cell r="B263">
            <v>3</v>
          </cell>
          <cell r="C263" t="str">
            <v>Jacobs</v>
          </cell>
          <cell r="D263" t="str">
            <v xml:space="preserve"> Tanya</v>
          </cell>
          <cell r="E263" t="str">
            <v>ARL</v>
          </cell>
          <cell r="F263">
            <v>2192</v>
          </cell>
          <cell r="G263" t="str">
            <v>Arlington Heights El</v>
          </cell>
        </row>
        <row r="264">
          <cell r="A264">
            <v>2795</v>
          </cell>
          <cell r="B264">
            <v>3</v>
          </cell>
          <cell r="C264" t="str">
            <v>Jacobs</v>
          </cell>
          <cell r="D264" t="str">
            <v xml:space="preserve"> Tanya</v>
          </cell>
          <cell r="E264" t="str">
            <v>CYN</v>
          </cell>
          <cell r="F264">
            <v>2795</v>
          </cell>
          <cell r="G264" t="str">
            <v>Canyon El</v>
          </cell>
        </row>
        <row r="265">
          <cell r="A265">
            <v>4548</v>
          </cell>
          <cell r="B265">
            <v>3</v>
          </cell>
          <cell r="C265" t="str">
            <v>Jacobs</v>
          </cell>
          <cell r="D265" t="str">
            <v xml:space="preserve"> Tanya</v>
          </cell>
          <cell r="E265" t="str">
            <v>HOB</v>
          </cell>
          <cell r="F265">
            <v>4548</v>
          </cell>
          <cell r="G265" t="str">
            <v>Hobart El</v>
          </cell>
        </row>
        <row r="266">
          <cell r="A266">
            <v>4699</v>
          </cell>
          <cell r="B266">
            <v>3</v>
          </cell>
          <cell r="C266" t="str">
            <v>Jacobs</v>
          </cell>
          <cell r="D266" t="str">
            <v xml:space="preserve"> Tanya</v>
          </cell>
          <cell r="E266" t="str">
            <v>KTC</v>
          </cell>
          <cell r="F266">
            <v>4699</v>
          </cell>
          <cell r="G266" t="str">
            <v>Kenter Canyon El</v>
          </cell>
        </row>
        <row r="267">
          <cell r="A267">
            <v>4982</v>
          </cell>
          <cell r="B267">
            <v>3</v>
          </cell>
          <cell r="C267" t="str">
            <v>Jacobs</v>
          </cell>
          <cell r="D267" t="str">
            <v xml:space="preserve"> Tanya</v>
          </cell>
          <cell r="E267" t="str">
            <v>LE3</v>
          </cell>
          <cell r="F267">
            <v>4982</v>
          </cell>
          <cell r="G267" t="str">
            <v xml:space="preserve">  Los Angeles El</v>
          </cell>
        </row>
        <row r="268">
          <cell r="A268">
            <v>4983</v>
          </cell>
          <cell r="B268">
            <v>3</v>
          </cell>
          <cell r="C268" t="str">
            <v>Jacobs</v>
          </cell>
          <cell r="D268" t="str">
            <v xml:space="preserve"> Tanya</v>
          </cell>
          <cell r="E268" t="str">
            <v>CLQ</v>
          </cell>
          <cell r="F268">
            <v>4983</v>
          </cell>
          <cell r="G268" t="str">
            <v xml:space="preserve">  Los Angeles New PC#5</v>
          </cell>
        </row>
        <row r="269">
          <cell r="A269">
            <v>5164</v>
          </cell>
          <cell r="B269">
            <v>3</v>
          </cell>
          <cell r="C269" t="str">
            <v>Jacobs</v>
          </cell>
          <cell r="D269" t="str">
            <v xml:space="preserve"> Tanya</v>
          </cell>
          <cell r="E269" t="str">
            <v>MQZ</v>
          </cell>
          <cell r="F269">
            <v>5164</v>
          </cell>
          <cell r="G269" t="str">
            <v>Marquez Charter El</v>
          </cell>
        </row>
        <row r="270">
          <cell r="A270">
            <v>5889</v>
          </cell>
          <cell r="B270">
            <v>3</v>
          </cell>
          <cell r="C270" t="str">
            <v>Jacobs</v>
          </cell>
          <cell r="D270" t="str">
            <v xml:space="preserve"> Tanya</v>
          </cell>
          <cell r="E270" t="str">
            <v>OPM</v>
          </cell>
          <cell r="F270">
            <v>5889</v>
          </cell>
          <cell r="G270" t="str">
            <v>Open Charter Mag</v>
          </cell>
        </row>
        <row r="271">
          <cell r="A271">
            <v>5959</v>
          </cell>
          <cell r="B271">
            <v>3</v>
          </cell>
          <cell r="C271" t="str">
            <v>Jacobs</v>
          </cell>
          <cell r="D271" t="str">
            <v xml:space="preserve"> Tanya</v>
          </cell>
          <cell r="E271" t="str">
            <v>PPD</v>
          </cell>
          <cell r="F271">
            <v>5959</v>
          </cell>
          <cell r="G271" t="str">
            <v>Pacific Palisades El</v>
          </cell>
        </row>
        <row r="272">
          <cell r="A272">
            <v>6164</v>
          </cell>
          <cell r="B272">
            <v>3</v>
          </cell>
          <cell r="C272" t="str">
            <v>Jacobs</v>
          </cell>
          <cell r="D272" t="str">
            <v xml:space="preserve"> Tanya</v>
          </cell>
          <cell r="E272" t="str">
            <v>QAN</v>
          </cell>
          <cell r="F272">
            <v>6164</v>
          </cell>
          <cell r="G272" t="str">
            <v>Queen Anne El</v>
          </cell>
        </row>
        <row r="273">
          <cell r="A273">
            <v>7198</v>
          </cell>
          <cell r="B273">
            <v>3</v>
          </cell>
          <cell r="C273" t="str">
            <v>Jacobs</v>
          </cell>
          <cell r="D273" t="str">
            <v xml:space="preserve"> Tanya</v>
          </cell>
          <cell r="E273" t="str">
            <v>TOP</v>
          </cell>
          <cell r="F273">
            <v>7198</v>
          </cell>
          <cell r="G273" t="str">
            <v>Topanga El</v>
          </cell>
        </row>
        <row r="274">
          <cell r="A274">
            <v>7740</v>
          </cell>
          <cell r="B274">
            <v>3</v>
          </cell>
          <cell r="C274" t="str">
            <v>Jacobs</v>
          </cell>
          <cell r="D274" t="str">
            <v xml:space="preserve"> Tanya</v>
          </cell>
          <cell r="E274" t="str">
            <v>WSW</v>
          </cell>
          <cell r="F274">
            <v>7740</v>
          </cell>
          <cell r="G274" t="str">
            <v>Westwood El</v>
          </cell>
        </row>
        <row r="275">
          <cell r="A275">
            <v>7795</v>
          </cell>
          <cell r="B275">
            <v>3</v>
          </cell>
          <cell r="C275" t="str">
            <v>Jacobs</v>
          </cell>
          <cell r="D275" t="str">
            <v xml:space="preserve"> Tanya</v>
          </cell>
          <cell r="E275" t="str">
            <v>WLC</v>
          </cell>
          <cell r="F275">
            <v>7795</v>
          </cell>
          <cell r="G275" t="str">
            <v>Wilshire Crest El</v>
          </cell>
        </row>
        <row r="276">
          <cell r="A276">
            <v>7808</v>
          </cell>
          <cell r="B276">
            <v>3</v>
          </cell>
          <cell r="C276" t="str">
            <v>Jacobs</v>
          </cell>
          <cell r="D276" t="str">
            <v xml:space="preserve"> Tanya</v>
          </cell>
          <cell r="E276" t="str">
            <v>WLT</v>
          </cell>
          <cell r="F276">
            <v>7808</v>
          </cell>
          <cell r="G276" t="str">
            <v>Wilton Pl El</v>
          </cell>
        </row>
        <row r="277">
          <cell r="A277">
            <v>8075</v>
          </cell>
          <cell r="B277">
            <v>3</v>
          </cell>
          <cell r="C277" t="str">
            <v>Jacobs</v>
          </cell>
          <cell r="D277" t="str">
            <v xml:space="preserve"> Tanya</v>
          </cell>
          <cell r="E277" t="str">
            <v>BUR</v>
          </cell>
          <cell r="F277">
            <v>8075</v>
          </cell>
          <cell r="G277" t="str">
            <v>Burroughs MS</v>
          </cell>
        </row>
        <row r="278">
          <cell r="A278">
            <v>8356</v>
          </cell>
          <cell r="B278">
            <v>3</v>
          </cell>
          <cell r="C278" t="str">
            <v>Jacobs</v>
          </cell>
          <cell r="D278" t="str">
            <v xml:space="preserve"> Tanya</v>
          </cell>
          <cell r="E278" t="str">
            <v xml:space="preserve">REV </v>
          </cell>
          <cell r="F278">
            <v>8356</v>
          </cell>
          <cell r="G278" t="str">
            <v>Revere MS</v>
          </cell>
        </row>
        <row r="279">
          <cell r="A279">
            <v>8357</v>
          </cell>
          <cell r="B279">
            <v>3</v>
          </cell>
          <cell r="C279" t="str">
            <v>Jacobs</v>
          </cell>
          <cell r="D279" t="str">
            <v xml:space="preserve"> Tanya</v>
          </cell>
          <cell r="E279" t="str">
            <v xml:space="preserve"> RMS</v>
          </cell>
          <cell r="F279">
            <v>8357</v>
          </cell>
          <cell r="G279" t="str">
            <v>Revere MS</v>
          </cell>
        </row>
        <row r="280">
          <cell r="A280">
            <v>8802</v>
          </cell>
          <cell r="B280">
            <v>3</v>
          </cell>
          <cell r="C280" t="str">
            <v>Jacobs</v>
          </cell>
          <cell r="D280" t="str">
            <v xml:space="preserve"> Tanya</v>
          </cell>
          <cell r="E280" t="str">
            <v>TMC</v>
          </cell>
          <cell r="F280">
            <v>8802</v>
          </cell>
          <cell r="G280" t="str">
            <v xml:space="preserve">Temescal Canyon </v>
          </cell>
        </row>
        <row r="281">
          <cell r="A281">
            <v>1914</v>
          </cell>
          <cell r="B281">
            <v>3</v>
          </cell>
          <cell r="C281" t="str">
            <v>Jacobs</v>
          </cell>
          <cell r="D281" t="str">
            <v xml:space="preserve"> Tanya</v>
          </cell>
          <cell r="E281" t="str">
            <v>WID</v>
          </cell>
          <cell r="F281">
            <v>1914</v>
          </cell>
          <cell r="G281" t="str">
            <v>Widney Spec. Ed HS</v>
          </cell>
        </row>
        <row r="282">
          <cell r="A282">
            <v>2342</v>
          </cell>
          <cell r="B282">
            <v>3</v>
          </cell>
          <cell r="C282" t="str">
            <v>Jennings</v>
          </cell>
          <cell r="D282" t="str">
            <v xml:space="preserve"> Sharon</v>
          </cell>
          <cell r="E282" t="str">
            <v>BTH</v>
          </cell>
          <cell r="F282">
            <v>2342</v>
          </cell>
          <cell r="G282" t="str">
            <v>Beethoven El</v>
          </cell>
        </row>
        <row r="283">
          <cell r="A283">
            <v>2479</v>
          </cell>
          <cell r="B283">
            <v>3</v>
          </cell>
          <cell r="C283" t="str">
            <v>Jennings</v>
          </cell>
          <cell r="D283" t="str">
            <v xml:space="preserve"> Sharon</v>
          </cell>
          <cell r="E283" t="str">
            <v>BRA</v>
          </cell>
          <cell r="F283">
            <v>2479</v>
          </cell>
          <cell r="G283" t="str">
            <v>Braddock Dr. El</v>
          </cell>
        </row>
        <row r="284">
          <cell r="A284">
            <v>2480</v>
          </cell>
          <cell r="B284">
            <v>3</v>
          </cell>
          <cell r="C284" t="str">
            <v>Jennings</v>
          </cell>
          <cell r="D284" t="str">
            <v xml:space="preserve"> Sharon</v>
          </cell>
          <cell r="E284" t="str">
            <v>BHA</v>
          </cell>
          <cell r="F284">
            <v>2480</v>
          </cell>
          <cell r="G284" t="str">
            <v>Braddock Dr. El</v>
          </cell>
        </row>
        <row r="285">
          <cell r="A285">
            <v>2534</v>
          </cell>
          <cell r="B285">
            <v>3</v>
          </cell>
          <cell r="C285" t="str">
            <v>Jennings</v>
          </cell>
          <cell r="D285" t="str">
            <v xml:space="preserve"> Sharon</v>
          </cell>
          <cell r="E285" t="str">
            <v>BDW</v>
          </cell>
          <cell r="F285">
            <v>2534</v>
          </cell>
          <cell r="G285" t="str">
            <v>Broadway El</v>
          </cell>
        </row>
        <row r="286">
          <cell r="A286">
            <v>6342</v>
          </cell>
          <cell r="B286">
            <v>3</v>
          </cell>
          <cell r="C286" t="str">
            <v>Jennings</v>
          </cell>
          <cell r="D286" t="str">
            <v xml:space="preserve"> Sharon</v>
          </cell>
          <cell r="E286" t="str">
            <v>CDA</v>
          </cell>
          <cell r="F286">
            <v>6342</v>
          </cell>
          <cell r="G286" t="str">
            <v>Coeur D’Alene El</v>
          </cell>
        </row>
        <row r="287">
          <cell r="A287">
            <v>3260</v>
          </cell>
          <cell r="B287">
            <v>3</v>
          </cell>
          <cell r="C287" t="str">
            <v>Jennings</v>
          </cell>
          <cell r="D287" t="str">
            <v xml:space="preserve"> Sharon</v>
          </cell>
          <cell r="E287" t="str">
            <v>COW</v>
          </cell>
          <cell r="F287">
            <v>3260</v>
          </cell>
          <cell r="G287" t="str">
            <v>Cowan Avenue El</v>
          </cell>
        </row>
        <row r="288">
          <cell r="A288">
            <v>4247</v>
          </cell>
          <cell r="B288">
            <v>3</v>
          </cell>
          <cell r="C288" t="str">
            <v>Jennings</v>
          </cell>
          <cell r="D288" t="str">
            <v xml:space="preserve"> Sharon</v>
          </cell>
          <cell r="E288" t="str">
            <v>GRV</v>
          </cell>
          <cell r="F288">
            <v>4247</v>
          </cell>
          <cell r="G288" t="str">
            <v>Grand View El</v>
          </cell>
        </row>
        <row r="289">
          <cell r="A289">
            <v>4712</v>
          </cell>
          <cell r="B289">
            <v>3</v>
          </cell>
          <cell r="C289" t="str">
            <v>Jennings</v>
          </cell>
          <cell r="D289" t="str">
            <v xml:space="preserve"> Sharon</v>
          </cell>
          <cell r="E289" t="str">
            <v>KTW</v>
          </cell>
          <cell r="F289">
            <v>4712</v>
          </cell>
          <cell r="G289" t="str">
            <v>Kentwood El</v>
          </cell>
        </row>
        <row r="290">
          <cell r="A290">
            <v>5014</v>
          </cell>
          <cell r="B290">
            <v>3</v>
          </cell>
          <cell r="C290" t="str">
            <v>Jennings</v>
          </cell>
          <cell r="D290" t="str">
            <v xml:space="preserve"> Sharon</v>
          </cell>
          <cell r="E290" t="str">
            <v>LOY</v>
          </cell>
          <cell r="F290">
            <v>5014</v>
          </cell>
          <cell r="G290" t="str">
            <v xml:space="preserve">  Loyola Vllg/Perf Arts Mg</v>
          </cell>
        </row>
        <row r="291">
          <cell r="A291">
            <v>5015</v>
          </cell>
          <cell r="B291">
            <v>3</v>
          </cell>
          <cell r="C291" t="str">
            <v>Jennings</v>
          </cell>
          <cell r="D291" t="str">
            <v xml:space="preserve"> Sharon</v>
          </cell>
          <cell r="E291" t="str">
            <v xml:space="preserve"> LPA</v>
          </cell>
          <cell r="F291">
            <v>5015</v>
          </cell>
          <cell r="G291" t="str">
            <v xml:space="preserve">  Loyola Vllg/Perf Arts Mg</v>
          </cell>
        </row>
        <row r="292">
          <cell r="A292">
            <v>5192</v>
          </cell>
          <cell r="B292">
            <v>3</v>
          </cell>
          <cell r="C292" t="str">
            <v>Jennings</v>
          </cell>
          <cell r="D292" t="str">
            <v xml:space="preserve"> Sharon</v>
          </cell>
          <cell r="E292" t="str">
            <v>MRV</v>
          </cell>
          <cell r="F292">
            <v>5192</v>
          </cell>
          <cell r="G292" t="str">
            <v>Mar Vista El</v>
          </cell>
        </row>
        <row r="293">
          <cell r="A293">
            <v>6052</v>
          </cell>
          <cell r="B293">
            <v>3</v>
          </cell>
          <cell r="C293" t="str">
            <v>Jennings</v>
          </cell>
          <cell r="D293" t="str">
            <v xml:space="preserve"> Sharon</v>
          </cell>
          <cell r="E293" t="str">
            <v>PDR</v>
          </cell>
          <cell r="F293">
            <v>6052</v>
          </cell>
          <cell r="G293" t="str">
            <v>Paseo del Rey Nat. Sci.</v>
          </cell>
        </row>
        <row r="294">
          <cell r="A294">
            <v>6110</v>
          </cell>
          <cell r="B294">
            <v>3</v>
          </cell>
          <cell r="C294" t="str">
            <v>Jennings</v>
          </cell>
          <cell r="D294" t="str">
            <v xml:space="preserve"> Sharon</v>
          </cell>
          <cell r="E294" t="str">
            <v>PYD</v>
          </cell>
          <cell r="F294">
            <v>6110</v>
          </cell>
          <cell r="G294" t="str">
            <v>Playa del Rey El</v>
          </cell>
        </row>
        <row r="295">
          <cell r="A295">
            <v>6740</v>
          </cell>
          <cell r="B295">
            <v>3</v>
          </cell>
          <cell r="C295" t="str">
            <v>Jennings</v>
          </cell>
          <cell r="D295" t="str">
            <v xml:space="preserve"> Sharon</v>
          </cell>
          <cell r="E295" t="str">
            <v>SHT</v>
          </cell>
          <cell r="F295">
            <v>6740</v>
          </cell>
          <cell r="G295" t="str">
            <v>Short Avenue El</v>
          </cell>
        </row>
        <row r="296">
          <cell r="A296">
            <v>6952</v>
          </cell>
          <cell r="B296">
            <v>3</v>
          </cell>
          <cell r="C296" t="str">
            <v>Jennings</v>
          </cell>
          <cell r="D296" t="str">
            <v xml:space="preserve"> Sharon</v>
          </cell>
          <cell r="E296" t="str">
            <v>STO</v>
          </cell>
          <cell r="F296">
            <v>6952</v>
          </cell>
          <cell r="G296" t="str">
            <v>Stoner El</v>
          </cell>
        </row>
        <row r="297">
          <cell r="A297">
            <v>7603</v>
          </cell>
          <cell r="B297">
            <v>3</v>
          </cell>
          <cell r="C297" t="str">
            <v>Jennings</v>
          </cell>
          <cell r="D297" t="str">
            <v xml:space="preserve"> Sharon</v>
          </cell>
          <cell r="E297" t="str">
            <v>WLG</v>
          </cell>
          <cell r="F297">
            <v>7603</v>
          </cell>
          <cell r="G297" t="str">
            <v>Walgrove El</v>
          </cell>
        </row>
        <row r="298">
          <cell r="A298">
            <v>7699</v>
          </cell>
          <cell r="B298">
            <v>3</v>
          </cell>
          <cell r="C298" t="str">
            <v>Jennings</v>
          </cell>
          <cell r="D298" t="str">
            <v xml:space="preserve"> Sharon</v>
          </cell>
          <cell r="E298" t="str">
            <v xml:space="preserve">WSM </v>
          </cell>
          <cell r="F298">
            <v>7699</v>
          </cell>
          <cell r="G298" t="str">
            <v>Westminster El</v>
          </cell>
        </row>
        <row r="299">
          <cell r="A299">
            <v>7697</v>
          </cell>
          <cell r="B299">
            <v>3</v>
          </cell>
          <cell r="C299" t="str">
            <v>Jennings</v>
          </cell>
          <cell r="D299" t="str">
            <v xml:space="preserve"> Sharon</v>
          </cell>
          <cell r="E299" t="str">
            <v xml:space="preserve"> WSC</v>
          </cell>
          <cell r="F299">
            <v>7697</v>
          </cell>
          <cell r="G299" t="str">
            <v>Westminster El</v>
          </cell>
        </row>
        <row r="300">
          <cell r="A300">
            <v>7712</v>
          </cell>
          <cell r="B300">
            <v>3</v>
          </cell>
          <cell r="C300" t="str">
            <v>Jennings</v>
          </cell>
          <cell r="D300" t="str">
            <v xml:space="preserve"> Sharon</v>
          </cell>
          <cell r="E300" t="str">
            <v>WSP</v>
          </cell>
          <cell r="F300">
            <v>7712</v>
          </cell>
          <cell r="G300" t="str">
            <v>Westport Heights El</v>
          </cell>
        </row>
        <row r="301">
          <cell r="A301">
            <v>7822</v>
          </cell>
          <cell r="B301">
            <v>3</v>
          </cell>
          <cell r="C301" t="str">
            <v>Jennings</v>
          </cell>
          <cell r="D301" t="str">
            <v xml:space="preserve"> Sharon</v>
          </cell>
          <cell r="E301" t="str">
            <v>WDS</v>
          </cell>
          <cell r="F301">
            <v>7822</v>
          </cell>
          <cell r="G301" t="str">
            <v>Windsor Hills Math/Sci</v>
          </cell>
        </row>
        <row r="302">
          <cell r="A302">
            <v>3311</v>
          </cell>
          <cell r="B302">
            <v>3</v>
          </cell>
          <cell r="C302" t="str">
            <v>Jennings</v>
          </cell>
          <cell r="D302" t="str">
            <v xml:space="preserve"> Sharon</v>
          </cell>
          <cell r="E302" t="str">
            <v>WSA</v>
          </cell>
          <cell r="F302">
            <v>3311</v>
          </cell>
          <cell r="G302" t="str">
            <v>Westside Leadership</v>
          </cell>
        </row>
        <row r="303">
          <cell r="A303">
            <v>8493</v>
          </cell>
          <cell r="B303">
            <v>3</v>
          </cell>
          <cell r="C303" t="str">
            <v>Jennings</v>
          </cell>
          <cell r="D303" t="str">
            <v xml:space="preserve"> Sharon</v>
          </cell>
          <cell r="E303" t="str">
            <v xml:space="preserve">WRI </v>
          </cell>
          <cell r="F303">
            <v>8493</v>
          </cell>
          <cell r="G303" t="str">
            <v>Wright MS</v>
          </cell>
        </row>
        <row r="304">
          <cell r="A304">
            <v>8494</v>
          </cell>
          <cell r="B304">
            <v>3</v>
          </cell>
          <cell r="C304" t="str">
            <v>Jennings</v>
          </cell>
          <cell r="D304" t="str">
            <v xml:space="preserve"> Sharon</v>
          </cell>
          <cell r="E304" t="str">
            <v xml:space="preserve"> WMM</v>
          </cell>
          <cell r="F304">
            <v>8494</v>
          </cell>
          <cell r="G304" t="str">
            <v>Wright MS</v>
          </cell>
        </row>
        <row r="305">
          <cell r="A305">
            <v>8907</v>
          </cell>
          <cell r="B305">
            <v>3</v>
          </cell>
          <cell r="C305" t="str">
            <v>Jennings</v>
          </cell>
          <cell r="D305" t="str">
            <v xml:space="preserve"> Sharon</v>
          </cell>
          <cell r="E305" t="str">
            <v xml:space="preserve">VEN </v>
          </cell>
          <cell r="F305">
            <v>8907</v>
          </cell>
          <cell r="G305" t="str">
            <v>Venice HS/For. Lang/Int</v>
          </cell>
        </row>
        <row r="306">
          <cell r="A306">
            <v>8911</v>
          </cell>
          <cell r="B306">
            <v>3</v>
          </cell>
          <cell r="C306" t="str">
            <v>Jennings</v>
          </cell>
          <cell r="D306" t="str">
            <v xml:space="preserve"> Sharon</v>
          </cell>
          <cell r="E306" t="str">
            <v xml:space="preserve"> VNL</v>
          </cell>
          <cell r="F306">
            <v>8911</v>
          </cell>
          <cell r="G306" t="str">
            <v>Venice HS/For. Lang/Int</v>
          </cell>
        </row>
        <row r="307">
          <cell r="A307">
            <v>8943</v>
          </cell>
          <cell r="B307">
            <v>3</v>
          </cell>
          <cell r="C307" t="str">
            <v>Jennings</v>
          </cell>
          <cell r="D307" t="str">
            <v xml:space="preserve"> Sharon</v>
          </cell>
          <cell r="E307" t="str">
            <v xml:space="preserve">WCH </v>
          </cell>
          <cell r="F307">
            <v>8943</v>
          </cell>
          <cell r="G307" t="str">
            <v>Westchester HS</v>
          </cell>
        </row>
        <row r="308">
          <cell r="A308">
            <v>8944</v>
          </cell>
          <cell r="B308">
            <v>3</v>
          </cell>
          <cell r="C308" t="str">
            <v>Jennings</v>
          </cell>
          <cell r="D308" t="str">
            <v xml:space="preserve"> Sharon</v>
          </cell>
          <cell r="E308" t="str">
            <v xml:space="preserve"> WST </v>
          </cell>
          <cell r="F308">
            <v>8944</v>
          </cell>
          <cell r="G308" t="str">
            <v>Westchester HS</v>
          </cell>
        </row>
        <row r="309">
          <cell r="A309">
            <v>8945</v>
          </cell>
          <cell r="B309">
            <v>3</v>
          </cell>
          <cell r="C309" t="str">
            <v>Jennings</v>
          </cell>
          <cell r="D309" t="str">
            <v xml:space="preserve"> Sharon</v>
          </cell>
          <cell r="E309" t="str">
            <v>DLR</v>
          </cell>
          <cell r="F309">
            <v>8945</v>
          </cell>
          <cell r="G309" t="str">
            <v xml:space="preserve">Del Rey </v>
          </cell>
        </row>
        <row r="310">
          <cell r="A310">
            <v>8909</v>
          </cell>
          <cell r="B310">
            <v>3</v>
          </cell>
          <cell r="C310" t="str">
            <v>Jennings</v>
          </cell>
          <cell r="D310" t="str">
            <v xml:space="preserve"> Sharon</v>
          </cell>
          <cell r="E310" t="str">
            <v>PHX</v>
          </cell>
          <cell r="F310">
            <v>8909</v>
          </cell>
          <cell r="G310" t="str">
            <v xml:space="preserve">Phoenix </v>
          </cell>
        </row>
        <row r="311">
          <cell r="A311">
            <v>1952</v>
          </cell>
          <cell r="B311">
            <v>3</v>
          </cell>
          <cell r="C311" t="str">
            <v>Jennings</v>
          </cell>
          <cell r="D311" t="str">
            <v xml:space="preserve"> Sharon</v>
          </cell>
          <cell r="E311" t="str">
            <v>MCB</v>
          </cell>
          <cell r="F311">
            <v>1952</v>
          </cell>
          <cell r="G311" t="str">
            <v>McBride Special Ed.</v>
          </cell>
        </row>
        <row r="312">
          <cell r="A312">
            <v>8028</v>
          </cell>
          <cell r="B312">
            <v>3</v>
          </cell>
          <cell r="C312" t="str">
            <v>Kimbrough</v>
          </cell>
          <cell r="D312" t="str">
            <v xml:space="preserve"> Sean</v>
          </cell>
          <cell r="E312" t="str">
            <v xml:space="preserve">AUD </v>
          </cell>
          <cell r="F312">
            <v>8028</v>
          </cell>
          <cell r="G312" t="str">
            <v>Audubon MS</v>
          </cell>
        </row>
        <row r="313">
          <cell r="A313">
            <v>8029</v>
          </cell>
          <cell r="B313">
            <v>3</v>
          </cell>
          <cell r="C313" t="str">
            <v>Kimbrough</v>
          </cell>
          <cell r="D313" t="str">
            <v xml:space="preserve"> Sean</v>
          </cell>
          <cell r="E313" t="str">
            <v xml:space="preserve"> AUG</v>
          </cell>
          <cell r="F313">
            <v>8029</v>
          </cell>
          <cell r="G313" t="str">
            <v>Audubon MS</v>
          </cell>
        </row>
        <row r="314">
          <cell r="A314">
            <v>8123</v>
          </cell>
          <cell r="B314">
            <v>3</v>
          </cell>
          <cell r="C314" t="str">
            <v>Kimbrough</v>
          </cell>
          <cell r="D314" t="str">
            <v xml:space="preserve"> Sean</v>
          </cell>
          <cell r="E314" t="str">
            <v>EMR</v>
          </cell>
          <cell r="F314">
            <v>8123</v>
          </cell>
          <cell r="G314" t="str">
            <v>Emerson MS</v>
          </cell>
        </row>
        <row r="315">
          <cell r="A315">
            <v>8236</v>
          </cell>
          <cell r="B315">
            <v>3</v>
          </cell>
          <cell r="C315" t="str">
            <v>Kimbrough</v>
          </cell>
          <cell r="D315" t="str">
            <v xml:space="preserve"> Sean</v>
          </cell>
          <cell r="E315" t="str">
            <v>MNN</v>
          </cell>
          <cell r="F315">
            <v>8236</v>
          </cell>
          <cell r="G315" t="str">
            <v>Mann MS</v>
          </cell>
        </row>
        <row r="316">
          <cell r="A316">
            <v>8235</v>
          </cell>
          <cell r="B316">
            <v>3</v>
          </cell>
          <cell r="C316" t="str">
            <v>Kimbrough</v>
          </cell>
          <cell r="D316" t="str">
            <v xml:space="preserve"> Sean</v>
          </cell>
          <cell r="E316" t="str">
            <v xml:space="preserve">MDR </v>
          </cell>
          <cell r="F316">
            <v>8235</v>
          </cell>
          <cell r="G316" t="str">
            <v>Marina del Rey MS</v>
          </cell>
        </row>
        <row r="317">
          <cell r="A317">
            <v>8234</v>
          </cell>
          <cell r="B317">
            <v>3</v>
          </cell>
          <cell r="C317" t="str">
            <v>Kimbrough</v>
          </cell>
          <cell r="D317" t="str">
            <v xml:space="preserve"> Sean</v>
          </cell>
          <cell r="E317" t="str">
            <v xml:space="preserve"> MRA</v>
          </cell>
          <cell r="F317">
            <v>8234</v>
          </cell>
          <cell r="G317" t="str">
            <v>Marina del Rey MS</v>
          </cell>
        </row>
        <row r="318">
          <cell r="A318">
            <v>8425</v>
          </cell>
          <cell r="B318">
            <v>3</v>
          </cell>
          <cell r="C318" t="str">
            <v>Kimbrough</v>
          </cell>
          <cell r="D318" t="str">
            <v xml:space="preserve"> Sean</v>
          </cell>
          <cell r="E318" t="str">
            <v>MKT</v>
          </cell>
          <cell r="F318">
            <v>8425</v>
          </cell>
          <cell r="G318" t="str">
            <v>Mark Twain MS</v>
          </cell>
        </row>
        <row r="319">
          <cell r="A319">
            <v>8245</v>
          </cell>
          <cell r="B319">
            <v>3</v>
          </cell>
          <cell r="C319" t="str">
            <v>Kimbrough</v>
          </cell>
          <cell r="D319" t="str">
            <v xml:space="preserve"> Sean</v>
          </cell>
          <cell r="E319" t="str">
            <v>MVJ</v>
          </cell>
          <cell r="F319">
            <v>8245</v>
          </cell>
          <cell r="G319" t="str">
            <v>Mt. Vernon MS</v>
          </cell>
        </row>
        <row r="320">
          <cell r="A320">
            <v>4980</v>
          </cell>
          <cell r="B320">
            <v>3</v>
          </cell>
          <cell r="C320" t="str">
            <v>Kimbrough</v>
          </cell>
          <cell r="D320" t="str">
            <v xml:space="preserve"> Sean</v>
          </cell>
          <cell r="E320" t="str">
            <v>PPC</v>
          </cell>
          <cell r="F320">
            <v>4980</v>
          </cell>
          <cell r="G320" t="str">
            <v xml:space="preserve">Pio Pico </v>
          </cell>
        </row>
        <row r="321">
          <cell r="A321">
            <v>8481</v>
          </cell>
          <cell r="B321">
            <v>3</v>
          </cell>
          <cell r="C321" t="str">
            <v>Kimbrough</v>
          </cell>
          <cell r="D321" t="str">
            <v xml:space="preserve"> Sean</v>
          </cell>
          <cell r="E321" t="str">
            <v>WEB</v>
          </cell>
          <cell r="F321">
            <v>8481</v>
          </cell>
          <cell r="G321" t="str">
            <v>Webster MS</v>
          </cell>
        </row>
        <row r="322">
          <cell r="A322">
            <v>8596</v>
          </cell>
          <cell r="B322">
            <v>3</v>
          </cell>
          <cell r="C322" t="str">
            <v>Kimbrough</v>
          </cell>
          <cell r="D322" t="str">
            <v xml:space="preserve"> Sean</v>
          </cell>
          <cell r="E322" t="str">
            <v xml:space="preserve">CRH </v>
          </cell>
          <cell r="F322">
            <v>8596</v>
          </cell>
          <cell r="G322" t="str">
            <v>Crenshaw HS</v>
          </cell>
        </row>
        <row r="323">
          <cell r="A323">
            <v>8584</v>
          </cell>
          <cell r="B323">
            <v>3</v>
          </cell>
          <cell r="C323" t="str">
            <v>Kimbrough</v>
          </cell>
          <cell r="D323" t="str">
            <v xml:space="preserve"> Sean</v>
          </cell>
          <cell r="E323" t="str">
            <v xml:space="preserve"> CRM </v>
          </cell>
          <cell r="F323">
            <v>8584</v>
          </cell>
          <cell r="G323" t="str">
            <v>Crenshaw HS</v>
          </cell>
        </row>
        <row r="324">
          <cell r="A324">
            <v>8595</v>
          </cell>
          <cell r="B324">
            <v>3</v>
          </cell>
          <cell r="C324" t="str">
            <v>Kimbrough</v>
          </cell>
          <cell r="D324" t="str">
            <v xml:space="preserve"> Sean</v>
          </cell>
          <cell r="E324" t="str">
            <v xml:space="preserve"> CRT</v>
          </cell>
          <cell r="F324">
            <v>8595</v>
          </cell>
          <cell r="G324" t="str">
            <v>Crenshaw HS</v>
          </cell>
        </row>
        <row r="325">
          <cell r="A325">
            <v>8600</v>
          </cell>
          <cell r="B325">
            <v>3</v>
          </cell>
          <cell r="C325" t="str">
            <v>Kimbrough</v>
          </cell>
          <cell r="D325" t="str">
            <v xml:space="preserve"> Sean</v>
          </cell>
          <cell r="E325" t="str">
            <v xml:space="preserve">DRH </v>
          </cell>
          <cell r="F325">
            <v>8600</v>
          </cell>
          <cell r="G325" t="str">
            <v>Dorsey HS</v>
          </cell>
        </row>
        <row r="326">
          <cell r="A326">
            <v>8601</v>
          </cell>
          <cell r="B326">
            <v>3</v>
          </cell>
          <cell r="C326" t="str">
            <v>Kimbrough</v>
          </cell>
          <cell r="D326" t="str">
            <v xml:space="preserve"> Sean</v>
          </cell>
          <cell r="E326" t="str">
            <v xml:space="preserve"> DRM </v>
          </cell>
          <cell r="F326">
            <v>8601</v>
          </cell>
          <cell r="G326" t="str">
            <v>Dorsey HS</v>
          </cell>
        </row>
        <row r="327">
          <cell r="A327">
            <v>8603</v>
          </cell>
          <cell r="B327">
            <v>3</v>
          </cell>
          <cell r="C327" t="str">
            <v>Kimbrough</v>
          </cell>
          <cell r="D327" t="str">
            <v xml:space="preserve"> Sean</v>
          </cell>
          <cell r="E327" t="str">
            <v xml:space="preserve"> DLM </v>
          </cell>
          <cell r="F327">
            <v>8603</v>
          </cell>
          <cell r="G327" t="str">
            <v>Dorsey HS</v>
          </cell>
        </row>
        <row r="328">
          <cell r="A328">
            <v>8604</v>
          </cell>
          <cell r="B328">
            <v>3</v>
          </cell>
          <cell r="C328" t="str">
            <v>Kimbrough</v>
          </cell>
          <cell r="D328" t="str">
            <v xml:space="preserve"> Sean</v>
          </cell>
          <cell r="E328" t="str">
            <v xml:space="preserve"> DPA</v>
          </cell>
          <cell r="F328">
            <v>8604</v>
          </cell>
          <cell r="G328" t="str">
            <v>Dorsey HS</v>
          </cell>
        </row>
        <row r="329">
          <cell r="A329">
            <v>8736</v>
          </cell>
          <cell r="B329">
            <v>3</v>
          </cell>
          <cell r="C329" t="str">
            <v>Kimbrough</v>
          </cell>
          <cell r="D329" t="str">
            <v xml:space="preserve"> Sean</v>
          </cell>
          <cell r="E329" t="str">
            <v xml:space="preserve">LOS </v>
          </cell>
          <cell r="F329">
            <v>8736</v>
          </cell>
          <cell r="G329" t="str">
            <v xml:space="preserve">  Los Angeles HS</v>
          </cell>
        </row>
        <row r="330">
          <cell r="A330">
            <v>8739</v>
          </cell>
          <cell r="B330">
            <v>3</v>
          </cell>
          <cell r="C330" t="str">
            <v>Kimbrough</v>
          </cell>
          <cell r="D330" t="str">
            <v xml:space="preserve"> Sean</v>
          </cell>
          <cell r="E330" t="str">
            <v xml:space="preserve"> CIP</v>
          </cell>
          <cell r="F330">
            <v>8739</v>
          </cell>
          <cell r="G330" t="str">
            <v xml:space="preserve">  Los Angeles HS</v>
          </cell>
        </row>
        <row r="331">
          <cell r="A331">
            <v>3959</v>
          </cell>
          <cell r="B331">
            <v>3</v>
          </cell>
          <cell r="C331" t="str">
            <v>Lo</v>
          </cell>
          <cell r="D331" t="str">
            <v xml:space="preserve"> Mae</v>
          </cell>
          <cell r="E331" t="str">
            <v>FSC</v>
          </cell>
          <cell r="F331">
            <v>3959</v>
          </cell>
          <cell r="G331" t="str">
            <v>42nd St El</v>
          </cell>
        </row>
        <row r="332">
          <cell r="A332">
            <v>3781</v>
          </cell>
          <cell r="B332">
            <v>3</v>
          </cell>
          <cell r="C332" t="str">
            <v>Lo</v>
          </cell>
          <cell r="D332" t="str">
            <v xml:space="preserve"> Mae</v>
          </cell>
          <cell r="E332" t="str">
            <v>FFO</v>
          </cell>
          <cell r="F332">
            <v>3781</v>
          </cell>
          <cell r="G332" t="str">
            <v>54th St El</v>
          </cell>
        </row>
        <row r="333">
          <cell r="A333">
            <v>3795</v>
          </cell>
          <cell r="B333">
            <v>3</v>
          </cell>
          <cell r="C333" t="str">
            <v>Lo</v>
          </cell>
          <cell r="D333" t="str">
            <v xml:space="preserve"> Mae</v>
          </cell>
          <cell r="E333" t="str">
            <v>FNI</v>
          </cell>
          <cell r="F333">
            <v>3795</v>
          </cell>
          <cell r="G333" t="str">
            <v>59th St El</v>
          </cell>
        </row>
        <row r="334">
          <cell r="A334">
            <v>6644</v>
          </cell>
          <cell r="B334">
            <v>3</v>
          </cell>
          <cell r="C334" t="str">
            <v>Lo</v>
          </cell>
          <cell r="D334" t="str">
            <v xml:space="preserve"> Mae</v>
          </cell>
          <cell r="E334" t="str">
            <v>SFO</v>
          </cell>
          <cell r="F334">
            <v>6644</v>
          </cell>
          <cell r="G334" t="str">
            <v>74th St. El</v>
          </cell>
        </row>
        <row r="335">
          <cell r="A335">
            <v>2123</v>
          </cell>
          <cell r="B335">
            <v>3</v>
          </cell>
          <cell r="C335" t="str">
            <v>Lo</v>
          </cell>
          <cell r="D335" t="str">
            <v xml:space="preserve"> Mae</v>
          </cell>
          <cell r="E335" t="str">
            <v>ANM</v>
          </cell>
          <cell r="F335">
            <v>2123</v>
          </cell>
          <cell r="G335" t="str">
            <v>Angeles Mesa El</v>
          </cell>
        </row>
        <row r="336">
          <cell r="A336">
            <v>2740</v>
          </cell>
          <cell r="B336">
            <v>3</v>
          </cell>
          <cell r="C336" t="str">
            <v>Lo</v>
          </cell>
          <cell r="D336" t="str">
            <v xml:space="preserve"> Mae</v>
          </cell>
          <cell r="E336" t="str">
            <v>CAN</v>
          </cell>
          <cell r="F336">
            <v>2740</v>
          </cell>
          <cell r="G336" t="str">
            <v>Canfield El</v>
          </cell>
        </row>
        <row r="337">
          <cell r="A337">
            <v>2877</v>
          </cell>
          <cell r="B337">
            <v>3</v>
          </cell>
          <cell r="C337" t="str">
            <v>Lo</v>
          </cell>
          <cell r="D337" t="str">
            <v xml:space="preserve"> Mae</v>
          </cell>
          <cell r="E337" t="str">
            <v>CSH</v>
          </cell>
          <cell r="F337">
            <v>2877</v>
          </cell>
          <cell r="G337" t="str">
            <v>Castle Heights EL</v>
          </cell>
        </row>
        <row r="338">
          <cell r="A338">
            <v>3002</v>
          </cell>
          <cell r="B338">
            <v>3</v>
          </cell>
          <cell r="C338" t="str">
            <v>Lo</v>
          </cell>
          <cell r="D338" t="str">
            <v xml:space="preserve"> Mae</v>
          </cell>
          <cell r="E338" t="str">
            <v>CHR</v>
          </cell>
          <cell r="F338">
            <v>3002</v>
          </cell>
          <cell r="G338" t="str">
            <v>Charnock Rd El</v>
          </cell>
        </row>
        <row r="339">
          <cell r="A339">
            <v>3123</v>
          </cell>
          <cell r="B339">
            <v>3</v>
          </cell>
          <cell r="C339" t="str">
            <v>Lo</v>
          </cell>
          <cell r="D339" t="str">
            <v xml:space="preserve"> Mae</v>
          </cell>
          <cell r="E339" t="str">
            <v>CLO</v>
          </cell>
          <cell r="F339">
            <v>3123</v>
          </cell>
          <cell r="G339" t="str">
            <v>Clover El</v>
          </cell>
        </row>
        <row r="340">
          <cell r="A340">
            <v>2741</v>
          </cell>
          <cell r="B340">
            <v>3</v>
          </cell>
          <cell r="C340" t="str">
            <v>Lo</v>
          </cell>
          <cell r="D340" t="str">
            <v xml:space="preserve"> Mae</v>
          </cell>
          <cell r="E340" t="str">
            <v>CMM</v>
          </cell>
          <cell r="F340">
            <v>2741</v>
          </cell>
          <cell r="G340" t="str">
            <v>Community Mgnt</v>
          </cell>
        </row>
        <row r="341">
          <cell r="A341">
            <v>3288</v>
          </cell>
          <cell r="B341">
            <v>3</v>
          </cell>
          <cell r="C341" t="str">
            <v>Lo</v>
          </cell>
          <cell r="D341" t="str">
            <v xml:space="preserve"> Mae</v>
          </cell>
          <cell r="E341" t="str">
            <v>CRC</v>
          </cell>
          <cell r="F341">
            <v>3288</v>
          </cell>
          <cell r="G341" t="str">
            <v>Crescent Hgts. El</v>
          </cell>
        </row>
        <row r="342">
          <cell r="A342">
            <v>3289</v>
          </cell>
          <cell r="B342">
            <v>3</v>
          </cell>
          <cell r="C342" t="str">
            <v>Lo</v>
          </cell>
          <cell r="D342" t="str">
            <v xml:space="preserve"> Mae</v>
          </cell>
          <cell r="E342" t="str">
            <v>CNC</v>
          </cell>
          <cell r="F342">
            <v>3289</v>
          </cell>
          <cell r="G342" t="str">
            <v>Crescent Hgts. El</v>
          </cell>
        </row>
        <row r="343">
          <cell r="A343">
            <v>4658</v>
          </cell>
          <cell r="B343">
            <v>3</v>
          </cell>
          <cell r="C343" t="str">
            <v>Lo</v>
          </cell>
          <cell r="D343" t="str">
            <v xml:space="preserve"> Mae</v>
          </cell>
          <cell r="E343" t="str">
            <v>HYD</v>
          </cell>
          <cell r="F343">
            <v>4658</v>
          </cell>
          <cell r="G343" t="str">
            <v>Hyde Park El</v>
          </cell>
        </row>
        <row r="344">
          <cell r="A344">
            <v>5178</v>
          </cell>
          <cell r="B344">
            <v>3</v>
          </cell>
          <cell r="C344" t="str">
            <v>Lo</v>
          </cell>
          <cell r="D344" t="str">
            <v xml:space="preserve"> Mae</v>
          </cell>
          <cell r="E344" t="str">
            <v xml:space="preserve">MVN </v>
          </cell>
          <cell r="F344">
            <v>5178</v>
          </cell>
          <cell r="G344" t="str">
            <v>Marvin Avenue El/Mag</v>
          </cell>
        </row>
        <row r="345">
          <cell r="A345">
            <v>5179</v>
          </cell>
          <cell r="B345">
            <v>3</v>
          </cell>
          <cell r="C345" t="str">
            <v>Lo</v>
          </cell>
          <cell r="D345" t="str">
            <v xml:space="preserve"> Mae</v>
          </cell>
          <cell r="E345" t="str">
            <v xml:space="preserve"> MLM</v>
          </cell>
          <cell r="F345">
            <v>5179</v>
          </cell>
          <cell r="G345" t="str">
            <v>Marvin Avenue El/Mag</v>
          </cell>
        </row>
        <row r="346">
          <cell r="A346">
            <v>5904</v>
          </cell>
          <cell r="B346">
            <v>3</v>
          </cell>
          <cell r="C346" t="str">
            <v>Lo</v>
          </cell>
          <cell r="D346" t="str">
            <v xml:space="preserve"> Mae</v>
          </cell>
          <cell r="E346" t="str">
            <v>OVR</v>
          </cell>
          <cell r="F346">
            <v>5904</v>
          </cell>
          <cell r="G346" t="str">
            <v>Overland El</v>
          </cell>
        </row>
        <row r="347">
          <cell r="A347">
            <v>5986</v>
          </cell>
          <cell r="B347">
            <v>3</v>
          </cell>
          <cell r="C347" t="str">
            <v>Lo</v>
          </cell>
          <cell r="D347" t="str">
            <v xml:space="preserve"> Mae</v>
          </cell>
          <cell r="E347" t="str">
            <v>PLE</v>
          </cell>
          <cell r="F347">
            <v>5986</v>
          </cell>
          <cell r="G347" t="str">
            <v>Palms El</v>
          </cell>
        </row>
        <row r="348">
          <cell r="A348">
            <v>6671</v>
          </cell>
          <cell r="B348">
            <v>3</v>
          </cell>
          <cell r="C348" t="str">
            <v>Lo</v>
          </cell>
          <cell r="D348" t="str">
            <v xml:space="preserve"> Mae</v>
          </cell>
          <cell r="E348" t="str">
            <v>SHE</v>
          </cell>
          <cell r="F348">
            <v>6671</v>
          </cell>
          <cell r="G348" t="str">
            <v>Shenandoah El</v>
          </cell>
        </row>
        <row r="349">
          <cell r="A349">
            <v>7671</v>
          </cell>
          <cell r="B349">
            <v>3</v>
          </cell>
          <cell r="C349" t="str">
            <v>Lo</v>
          </cell>
          <cell r="D349" t="str">
            <v xml:space="preserve"> Mae</v>
          </cell>
          <cell r="E349" t="str">
            <v>WES</v>
          </cell>
          <cell r="F349">
            <v>7671</v>
          </cell>
          <cell r="G349" t="str">
            <v>Western Ave El</v>
          </cell>
        </row>
        <row r="350">
          <cell r="A350">
            <v>8340</v>
          </cell>
          <cell r="B350">
            <v>3</v>
          </cell>
          <cell r="C350" t="str">
            <v>Lo</v>
          </cell>
          <cell r="D350" t="str">
            <v xml:space="preserve"> Mae</v>
          </cell>
          <cell r="E350" t="str">
            <v xml:space="preserve">PLJ </v>
          </cell>
          <cell r="F350">
            <v>8340</v>
          </cell>
          <cell r="G350" t="str">
            <v>Palms MS</v>
          </cell>
        </row>
        <row r="351">
          <cell r="A351">
            <v>8341</v>
          </cell>
          <cell r="B351">
            <v>3</v>
          </cell>
          <cell r="C351" t="str">
            <v>Lo</v>
          </cell>
          <cell r="D351" t="str">
            <v xml:space="preserve"> Mae</v>
          </cell>
          <cell r="E351" t="str">
            <v xml:space="preserve"> PLM</v>
          </cell>
          <cell r="F351">
            <v>8341</v>
          </cell>
          <cell r="G351" t="str">
            <v>Palms MS</v>
          </cell>
        </row>
        <row r="352">
          <cell r="A352">
            <v>8686</v>
          </cell>
          <cell r="B352">
            <v>3</v>
          </cell>
          <cell r="C352" t="str">
            <v>Lo</v>
          </cell>
          <cell r="D352" t="str">
            <v xml:space="preserve"> Mae</v>
          </cell>
          <cell r="E352" t="str">
            <v xml:space="preserve">HAM </v>
          </cell>
          <cell r="F352">
            <v>8686</v>
          </cell>
          <cell r="G352" t="str">
            <v>Hamilton HS</v>
          </cell>
        </row>
        <row r="353">
          <cell r="A353">
            <v>8687</v>
          </cell>
          <cell r="B353">
            <v>3</v>
          </cell>
          <cell r="C353" t="str">
            <v>Lo</v>
          </cell>
          <cell r="D353" t="str">
            <v xml:space="preserve"> Mae</v>
          </cell>
          <cell r="E353" t="str">
            <v xml:space="preserve"> HML </v>
          </cell>
          <cell r="F353">
            <v>8687</v>
          </cell>
          <cell r="G353" t="str">
            <v>Hamilton HS</v>
          </cell>
        </row>
        <row r="354">
          <cell r="A354">
            <v>8594</v>
          </cell>
          <cell r="B354">
            <v>3</v>
          </cell>
          <cell r="C354" t="str">
            <v>Lo</v>
          </cell>
          <cell r="D354" t="str">
            <v xml:space="preserve"> Mae</v>
          </cell>
          <cell r="E354" t="str">
            <v xml:space="preserve"> HMA</v>
          </cell>
          <cell r="F354">
            <v>8594</v>
          </cell>
          <cell r="G354" t="str">
            <v>Hamilton HS</v>
          </cell>
        </row>
        <row r="355">
          <cell r="A355">
            <v>8688</v>
          </cell>
          <cell r="B355">
            <v>3</v>
          </cell>
          <cell r="C355" t="str">
            <v>Lo</v>
          </cell>
          <cell r="D355" t="str">
            <v xml:space="preserve"> Mae</v>
          </cell>
          <cell r="E355" t="str">
            <v>CHV</v>
          </cell>
          <cell r="F355">
            <v>8688</v>
          </cell>
          <cell r="G355" t="str">
            <v xml:space="preserve">Cheviot Hills </v>
          </cell>
        </row>
        <row r="356">
          <cell r="A356">
            <v>8515</v>
          </cell>
          <cell r="B356">
            <v>3</v>
          </cell>
          <cell r="C356" t="str">
            <v>Lo</v>
          </cell>
          <cell r="D356" t="str">
            <v xml:space="preserve"> Mae</v>
          </cell>
          <cell r="E356" t="str">
            <v>OWO</v>
          </cell>
          <cell r="F356">
            <v>8515</v>
          </cell>
          <cell r="G356" t="str">
            <v>Jesse Owens</v>
          </cell>
        </row>
        <row r="357">
          <cell r="A357">
            <v>8598</v>
          </cell>
          <cell r="B357">
            <v>3</v>
          </cell>
          <cell r="C357" t="str">
            <v>Lo</v>
          </cell>
          <cell r="D357" t="str">
            <v xml:space="preserve"> Mae</v>
          </cell>
          <cell r="E357" t="str">
            <v>YNG</v>
          </cell>
          <cell r="F357">
            <v>8598</v>
          </cell>
          <cell r="G357" t="str">
            <v>Young</v>
          </cell>
        </row>
        <row r="358">
          <cell r="A358">
            <v>6645</v>
          </cell>
          <cell r="B358">
            <v>3</v>
          </cell>
          <cell r="C358" t="str">
            <v>Lo</v>
          </cell>
          <cell r="D358" t="str">
            <v>Mae</v>
          </cell>
          <cell r="E358" t="str">
            <v>SVF</v>
          </cell>
          <cell r="F358">
            <v>6645</v>
          </cell>
          <cell r="G358" t="str">
            <v>74th St. El</v>
          </cell>
        </row>
        <row r="359">
          <cell r="A359">
            <v>6781</v>
          </cell>
          <cell r="B359">
            <v>3</v>
          </cell>
          <cell r="C359" t="str">
            <v>Zamudio</v>
          </cell>
          <cell r="D359" t="str">
            <v xml:space="preserve"> Aurelia</v>
          </cell>
          <cell r="E359" t="str">
            <v>SIX</v>
          </cell>
          <cell r="F359">
            <v>6781</v>
          </cell>
          <cell r="G359" t="str">
            <v>6th Avenue St El</v>
          </cell>
        </row>
        <row r="360">
          <cell r="A360">
            <v>2274</v>
          </cell>
          <cell r="B360">
            <v>3</v>
          </cell>
          <cell r="C360" t="str">
            <v>Zamudio</v>
          </cell>
          <cell r="D360" t="str">
            <v xml:space="preserve"> Aurelia</v>
          </cell>
          <cell r="E360" t="str">
            <v>BHE</v>
          </cell>
          <cell r="F360">
            <v>2274</v>
          </cell>
          <cell r="G360" t="str">
            <v>Baldwin Hills El</v>
          </cell>
        </row>
        <row r="361">
          <cell r="A361">
            <v>7123</v>
          </cell>
          <cell r="B361">
            <v>3</v>
          </cell>
          <cell r="C361" t="str">
            <v>Zamudio</v>
          </cell>
          <cell r="D361" t="str">
            <v xml:space="preserve"> Aurelia</v>
          </cell>
          <cell r="E361" t="str">
            <v>DUB</v>
          </cell>
          <cell r="F361">
            <v>7123</v>
          </cell>
          <cell r="G361" t="str">
            <v>Bradley El</v>
          </cell>
        </row>
        <row r="362">
          <cell r="A362">
            <v>2507</v>
          </cell>
          <cell r="B362">
            <v>3</v>
          </cell>
          <cell r="C362" t="str">
            <v>Zamudio</v>
          </cell>
          <cell r="D362" t="str">
            <v xml:space="preserve"> Aurelia</v>
          </cell>
          <cell r="E362" t="str">
            <v>BRS</v>
          </cell>
          <cell r="F362">
            <v>2507</v>
          </cell>
          <cell r="G362" t="str">
            <v>Brentwood Sci Mgt</v>
          </cell>
        </row>
        <row r="363">
          <cell r="A363">
            <v>2548</v>
          </cell>
          <cell r="B363">
            <v>3</v>
          </cell>
          <cell r="C363" t="str">
            <v>Zamudio</v>
          </cell>
          <cell r="D363" t="str">
            <v xml:space="preserve"> Aurelia</v>
          </cell>
          <cell r="E363" t="str">
            <v>BRK</v>
          </cell>
          <cell r="F363">
            <v>2548</v>
          </cell>
          <cell r="G363" t="str">
            <v>Brockton El</v>
          </cell>
        </row>
        <row r="364">
          <cell r="A364">
            <v>3068</v>
          </cell>
          <cell r="B364">
            <v>3</v>
          </cell>
          <cell r="C364" t="str">
            <v>Zamudio</v>
          </cell>
          <cell r="D364" t="str">
            <v xml:space="preserve"> Aurelia</v>
          </cell>
          <cell r="E364" t="str">
            <v>CIE</v>
          </cell>
          <cell r="F364">
            <v>3068</v>
          </cell>
          <cell r="G364" t="str">
            <v>Cienega El</v>
          </cell>
        </row>
        <row r="365">
          <cell r="A365">
            <v>3178</v>
          </cell>
          <cell r="B365">
            <v>3</v>
          </cell>
          <cell r="C365" t="str">
            <v>Zamudio</v>
          </cell>
          <cell r="D365" t="str">
            <v xml:space="preserve"> Aurelia</v>
          </cell>
          <cell r="E365" t="str">
            <v>CLS</v>
          </cell>
          <cell r="F365">
            <v>3178</v>
          </cell>
          <cell r="G365" t="str">
            <v>Coliseum El</v>
          </cell>
        </row>
        <row r="366">
          <cell r="A366">
            <v>3726</v>
          </cell>
          <cell r="B366">
            <v>3</v>
          </cell>
          <cell r="C366" t="str">
            <v>Zamudio</v>
          </cell>
          <cell r="D366" t="str">
            <v xml:space="preserve"> Aurelia</v>
          </cell>
          <cell r="E366" t="str">
            <v>FRB</v>
          </cell>
          <cell r="F366">
            <v>3726</v>
          </cell>
          <cell r="G366" t="str">
            <v>Fairburn Ave. El</v>
          </cell>
        </row>
        <row r="367">
          <cell r="A367">
            <v>4528</v>
          </cell>
          <cell r="B367">
            <v>3</v>
          </cell>
          <cell r="C367" t="str">
            <v>Zamudio</v>
          </cell>
          <cell r="D367" t="str">
            <v xml:space="preserve"> Aurelia</v>
          </cell>
          <cell r="E367" t="str">
            <v>HCL</v>
          </cell>
          <cell r="F367">
            <v>4528</v>
          </cell>
          <cell r="G367" t="str">
            <v>Hillcrest El</v>
          </cell>
        </row>
        <row r="368">
          <cell r="A368">
            <v>6260</v>
          </cell>
          <cell r="B368">
            <v>3</v>
          </cell>
          <cell r="C368" t="str">
            <v>Zamudio</v>
          </cell>
          <cell r="D368" t="str">
            <v xml:space="preserve"> Aurelia</v>
          </cell>
          <cell r="E368" t="str">
            <v>RCH</v>
          </cell>
          <cell r="F368">
            <v>6260</v>
          </cell>
          <cell r="G368" t="str">
            <v>Richland El</v>
          </cell>
        </row>
        <row r="369">
          <cell r="A369">
            <v>6363</v>
          </cell>
          <cell r="B369">
            <v>3</v>
          </cell>
          <cell r="C369" t="str">
            <v>Zamudio</v>
          </cell>
          <cell r="D369" t="str">
            <v xml:space="preserve"> Aurelia</v>
          </cell>
          <cell r="E369" t="str">
            <v>RCM</v>
          </cell>
          <cell r="F369">
            <v>6363</v>
          </cell>
          <cell r="G369" t="str">
            <v>Roscomare Rd. El</v>
          </cell>
        </row>
        <row r="370">
          <cell r="A370">
            <v>2644</v>
          </cell>
          <cell r="B370">
            <v>3</v>
          </cell>
          <cell r="C370" t="str">
            <v>Zamudio</v>
          </cell>
          <cell r="D370" t="str">
            <v xml:space="preserve"> Aurelia</v>
          </cell>
          <cell r="E370" t="str">
            <v>SAT</v>
          </cell>
          <cell r="F370">
            <v>2644</v>
          </cell>
          <cell r="G370" t="str">
            <v>Saturn Street El</v>
          </cell>
        </row>
        <row r="371">
          <cell r="A371">
            <v>6932</v>
          </cell>
          <cell r="B371">
            <v>3</v>
          </cell>
          <cell r="C371" t="str">
            <v>Zamudio</v>
          </cell>
          <cell r="D371" t="str">
            <v xml:space="preserve"> Aurelia</v>
          </cell>
          <cell r="E371" t="str">
            <v>STE</v>
          </cell>
          <cell r="F371">
            <v>6932</v>
          </cell>
          <cell r="G371" t="str">
            <v>Sterry El</v>
          </cell>
        </row>
        <row r="372">
          <cell r="A372">
            <v>7575</v>
          </cell>
          <cell r="B372">
            <v>3</v>
          </cell>
          <cell r="C372" t="str">
            <v>Zamudio</v>
          </cell>
          <cell r="D372" t="str">
            <v xml:space="preserve"> Aurelia</v>
          </cell>
          <cell r="E372" t="str">
            <v>VGN</v>
          </cell>
          <cell r="F372">
            <v>7575</v>
          </cell>
          <cell r="G372" t="str">
            <v>Virginia Rd El</v>
          </cell>
        </row>
        <row r="373">
          <cell r="A373">
            <v>7616</v>
          </cell>
          <cell r="B373">
            <v>3</v>
          </cell>
          <cell r="C373" t="str">
            <v>Zamudio</v>
          </cell>
          <cell r="D373" t="str">
            <v xml:space="preserve"> Aurelia</v>
          </cell>
          <cell r="E373" t="str">
            <v>WAR</v>
          </cell>
          <cell r="F373">
            <v>7616</v>
          </cell>
          <cell r="G373" t="str">
            <v>Warner El</v>
          </cell>
        </row>
        <row r="374">
          <cell r="A374">
            <v>3500</v>
          </cell>
          <cell r="B374">
            <v>3</v>
          </cell>
          <cell r="C374" t="str">
            <v>Zamudio</v>
          </cell>
          <cell r="D374" t="str">
            <v xml:space="preserve"> Aurelia</v>
          </cell>
          <cell r="E374" t="str">
            <v>MID</v>
          </cell>
          <cell r="F374">
            <v>3500</v>
          </cell>
          <cell r="G374" t="str">
            <v>Mid-City Magnet</v>
          </cell>
        </row>
        <row r="375">
          <cell r="A375">
            <v>8741</v>
          </cell>
          <cell r="B375">
            <v>3</v>
          </cell>
          <cell r="C375" t="str">
            <v>Zamudio</v>
          </cell>
          <cell r="D375" t="str">
            <v xml:space="preserve"> Aurelia</v>
          </cell>
          <cell r="E375" t="str">
            <v>CES</v>
          </cell>
          <cell r="F375">
            <v>8741</v>
          </cell>
          <cell r="G375" t="str">
            <v>LACES</v>
          </cell>
        </row>
        <row r="376">
          <cell r="A376">
            <v>8886</v>
          </cell>
          <cell r="B376">
            <v>3</v>
          </cell>
          <cell r="C376" t="str">
            <v>Zamudio</v>
          </cell>
          <cell r="D376" t="str">
            <v xml:space="preserve"> Aurelia</v>
          </cell>
          <cell r="E376" t="str">
            <v>UNV</v>
          </cell>
          <cell r="F376">
            <v>8886</v>
          </cell>
          <cell r="G376" t="str">
            <v>University HS</v>
          </cell>
        </row>
        <row r="377">
          <cell r="A377">
            <v>8888</v>
          </cell>
          <cell r="B377">
            <v>3</v>
          </cell>
          <cell r="C377" t="str">
            <v>Zamudio</v>
          </cell>
          <cell r="D377" t="str">
            <v xml:space="preserve"> Aurelia</v>
          </cell>
          <cell r="E377" t="str">
            <v>IDS</v>
          </cell>
          <cell r="F377">
            <v>8888</v>
          </cell>
          <cell r="G377" t="str">
            <v xml:space="preserve">Indian Springs </v>
          </cell>
        </row>
        <row r="378">
          <cell r="A378">
            <v>8602</v>
          </cell>
          <cell r="B378">
            <v>3</v>
          </cell>
          <cell r="C378" t="str">
            <v>Zamudio</v>
          </cell>
          <cell r="D378" t="str">
            <v xml:space="preserve"> Aurelia</v>
          </cell>
          <cell r="E378" t="str">
            <v>VWP</v>
          </cell>
          <cell r="F378">
            <v>8602</v>
          </cell>
          <cell r="G378" t="str">
            <v>View Park</v>
          </cell>
        </row>
        <row r="379">
          <cell r="A379">
            <v>1949</v>
          </cell>
          <cell r="B379">
            <v>3</v>
          </cell>
          <cell r="C379" t="str">
            <v>Zamudio</v>
          </cell>
          <cell r="D379" t="str">
            <v xml:space="preserve"> Aurelia</v>
          </cell>
          <cell r="E379" t="str">
            <v>MRL</v>
          </cell>
          <cell r="F379">
            <v>1949</v>
          </cell>
          <cell r="G379" t="str">
            <v>Marlton Sp.Ed.Center</v>
          </cell>
        </row>
        <row r="380">
          <cell r="A380">
            <v>2275</v>
          </cell>
          <cell r="B380">
            <v>3</v>
          </cell>
          <cell r="C380" t="str">
            <v>Zamudio</v>
          </cell>
          <cell r="D380" t="str">
            <v xml:space="preserve"> Aurelia</v>
          </cell>
          <cell r="E380" t="str">
            <v>BHG</v>
          </cell>
          <cell r="F380">
            <v>2275</v>
          </cell>
          <cell r="G380" t="str">
            <v>Baldwin Hills G/Ha Mag</v>
          </cell>
        </row>
        <row r="381">
          <cell r="A381">
            <v>8076</v>
          </cell>
          <cell r="B381">
            <v>3</v>
          </cell>
          <cell r="C381" t="str">
            <v>Zamudio</v>
          </cell>
          <cell r="D381" t="str">
            <v xml:space="preserve"> Aurelia</v>
          </cell>
          <cell r="E381" t="str">
            <v>BUG</v>
          </cell>
          <cell r="F381">
            <v>8076</v>
          </cell>
          <cell r="G381" t="str">
            <v>Burroughs G/Ha Mag</v>
          </cell>
        </row>
        <row r="382">
          <cell r="A382">
            <v>4529</v>
          </cell>
          <cell r="B382">
            <v>3</v>
          </cell>
          <cell r="C382" t="str">
            <v>Zamudio</v>
          </cell>
          <cell r="D382" t="str">
            <v xml:space="preserve"> Aurelia</v>
          </cell>
          <cell r="E382" t="str">
            <v>HIL</v>
          </cell>
          <cell r="F382">
            <v>4529</v>
          </cell>
          <cell r="G382" t="str">
            <v>Hillcrest CES/Music Mag</v>
          </cell>
        </row>
        <row r="383">
          <cell r="A383">
            <v>1918</v>
          </cell>
          <cell r="B383">
            <v>4</v>
          </cell>
          <cell r="C383" t="str">
            <v>Baya</v>
          </cell>
          <cell r="D383" t="str">
            <v xml:space="preserve"> Grace</v>
          </cell>
          <cell r="E383" t="str">
            <v>CYE</v>
          </cell>
          <cell r="F383">
            <v>1918</v>
          </cell>
          <cell r="G383" t="str">
            <v>Mcalister High</v>
          </cell>
        </row>
        <row r="384">
          <cell r="A384">
            <v>1943</v>
          </cell>
          <cell r="B384">
            <v>4</v>
          </cell>
          <cell r="C384" t="str">
            <v>Baya</v>
          </cell>
          <cell r="D384" t="str">
            <v xml:space="preserve"> Grace</v>
          </cell>
          <cell r="E384" t="str">
            <v>BLE</v>
          </cell>
          <cell r="F384">
            <v>1943</v>
          </cell>
          <cell r="G384" t="str">
            <v xml:space="preserve">Frances Blend </v>
          </cell>
        </row>
        <row r="385">
          <cell r="A385">
            <v>2178</v>
          </cell>
          <cell r="B385">
            <v>4</v>
          </cell>
          <cell r="C385" t="str">
            <v>Baya</v>
          </cell>
          <cell r="D385" t="str">
            <v xml:space="preserve"> Grace</v>
          </cell>
          <cell r="E385" t="str">
            <v>ARA</v>
          </cell>
          <cell r="F385">
            <v>2178</v>
          </cell>
          <cell r="G385" t="str">
            <v xml:space="preserve">Aragon </v>
          </cell>
        </row>
        <row r="386">
          <cell r="A386">
            <v>2384</v>
          </cell>
          <cell r="B386">
            <v>4</v>
          </cell>
          <cell r="C386" t="str">
            <v>Baya</v>
          </cell>
          <cell r="D386" t="str">
            <v xml:space="preserve"> Grace</v>
          </cell>
          <cell r="E386" t="str">
            <v>POL</v>
          </cell>
          <cell r="F386">
            <v>2384</v>
          </cell>
          <cell r="G386" t="str">
            <v xml:space="preserve">Politi </v>
          </cell>
        </row>
        <row r="387">
          <cell r="A387">
            <v>2379</v>
          </cell>
          <cell r="B387">
            <v>4</v>
          </cell>
          <cell r="C387" t="str">
            <v>Baya</v>
          </cell>
          <cell r="D387" t="str">
            <v xml:space="preserve"> Grace</v>
          </cell>
          <cell r="E387" t="str">
            <v>BLV</v>
          </cell>
          <cell r="F387">
            <v>2379</v>
          </cell>
          <cell r="G387" t="str">
            <v>Bellevue Pc</v>
          </cell>
        </row>
        <row r="388">
          <cell r="A388">
            <v>2699</v>
          </cell>
          <cell r="B388">
            <v>4</v>
          </cell>
          <cell r="C388" t="str">
            <v>Baya</v>
          </cell>
          <cell r="D388" t="str">
            <v xml:space="preserve"> Grace</v>
          </cell>
          <cell r="E388" t="str">
            <v>CAH</v>
          </cell>
          <cell r="F388">
            <v>2699</v>
          </cell>
          <cell r="G388" t="str">
            <v xml:space="preserve">Cahuenga </v>
          </cell>
        </row>
        <row r="389">
          <cell r="A389">
            <v>3192</v>
          </cell>
          <cell r="B389">
            <v>4</v>
          </cell>
          <cell r="C389" t="str">
            <v>Baya</v>
          </cell>
          <cell r="D389" t="str">
            <v xml:space="preserve"> Grace</v>
          </cell>
          <cell r="E389" t="str">
            <v>CMW</v>
          </cell>
          <cell r="F389">
            <v>3192</v>
          </cell>
          <cell r="G389" t="str">
            <v xml:space="preserve">Commonwealth </v>
          </cell>
        </row>
        <row r="390">
          <cell r="A390">
            <v>3479</v>
          </cell>
          <cell r="B390">
            <v>4</v>
          </cell>
          <cell r="C390" t="str">
            <v>Baya</v>
          </cell>
          <cell r="D390" t="str">
            <v xml:space="preserve"> Grace</v>
          </cell>
          <cell r="E390" t="str">
            <v>DOR</v>
          </cell>
          <cell r="F390">
            <v>3479</v>
          </cell>
          <cell r="G390" t="str">
            <v xml:space="preserve">Dorris Place </v>
          </cell>
        </row>
        <row r="391">
          <cell r="A391">
            <v>3575</v>
          </cell>
          <cell r="B391">
            <v>4</v>
          </cell>
          <cell r="C391" t="str">
            <v>Baya</v>
          </cell>
          <cell r="D391" t="str">
            <v xml:space="preserve"> Grace</v>
          </cell>
          <cell r="E391" t="str">
            <v>ELY</v>
          </cell>
          <cell r="F391">
            <v>3575</v>
          </cell>
          <cell r="G391" t="str">
            <v>Elysian Heights</v>
          </cell>
        </row>
        <row r="392">
          <cell r="A392">
            <v>4123</v>
          </cell>
          <cell r="B392">
            <v>4</v>
          </cell>
          <cell r="C392" t="str">
            <v>Baya</v>
          </cell>
          <cell r="D392" t="str">
            <v xml:space="preserve"> Grace</v>
          </cell>
          <cell r="E392" t="str">
            <v>GLS</v>
          </cell>
          <cell r="F392">
            <v>4123</v>
          </cell>
          <cell r="G392" t="str">
            <v>Glassell Park</v>
          </cell>
        </row>
        <row r="393">
          <cell r="A393">
            <v>4589</v>
          </cell>
          <cell r="B393">
            <v>4</v>
          </cell>
          <cell r="C393" t="str">
            <v>Baya</v>
          </cell>
          <cell r="D393" t="str">
            <v xml:space="preserve"> Grace</v>
          </cell>
          <cell r="E393" t="str">
            <v>HOV</v>
          </cell>
          <cell r="F393">
            <v>4589</v>
          </cell>
          <cell r="G393" t="str">
            <v xml:space="preserve">Hoover </v>
          </cell>
        </row>
        <row r="394">
          <cell r="A394">
            <v>4904</v>
          </cell>
          <cell r="B394">
            <v>4</v>
          </cell>
          <cell r="C394" t="str">
            <v>Baya</v>
          </cell>
          <cell r="D394" t="str">
            <v xml:space="preserve"> Grace</v>
          </cell>
          <cell r="E394" t="str">
            <v>LOG</v>
          </cell>
          <cell r="F394">
            <v>4904</v>
          </cell>
          <cell r="G394" t="str">
            <v xml:space="preserve">Logan </v>
          </cell>
        </row>
        <row r="395">
          <cell r="A395">
            <v>5205</v>
          </cell>
          <cell r="B395">
            <v>4</v>
          </cell>
          <cell r="C395" t="str">
            <v>Baya</v>
          </cell>
          <cell r="D395" t="str">
            <v xml:space="preserve"> Grace</v>
          </cell>
          <cell r="E395" t="str">
            <v>MYB</v>
          </cell>
          <cell r="F395">
            <v>5205</v>
          </cell>
          <cell r="G395" t="str">
            <v xml:space="preserve">Mayberry </v>
          </cell>
        </row>
        <row r="396">
          <cell r="A396">
            <v>5411</v>
          </cell>
          <cell r="B396">
            <v>4</v>
          </cell>
          <cell r="C396" t="str">
            <v>Baya</v>
          </cell>
          <cell r="D396" t="str">
            <v xml:space="preserve"> Grace</v>
          </cell>
          <cell r="E396" t="str">
            <v>MWA</v>
          </cell>
          <cell r="F396">
            <v>5411</v>
          </cell>
          <cell r="G396" t="str">
            <v xml:space="preserve">Mt Washington </v>
          </cell>
        </row>
        <row r="397">
          <cell r="A397">
            <v>6370</v>
          </cell>
          <cell r="B397">
            <v>4</v>
          </cell>
          <cell r="C397" t="str">
            <v>Baya</v>
          </cell>
          <cell r="D397" t="str">
            <v xml:space="preserve"> Grace</v>
          </cell>
          <cell r="E397" t="str">
            <v>RSM</v>
          </cell>
          <cell r="F397">
            <v>6370</v>
          </cell>
          <cell r="G397" t="str">
            <v xml:space="preserve">Rosemont </v>
          </cell>
        </row>
        <row r="398">
          <cell r="A398">
            <v>7766</v>
          </cell>
          <cell r="B398">
            <v>4</v>
          </cell>
          <cell r="C398" t="str">
            <v>Baya</v>
          </cell>
          <cell r="D398" t="str">
            <v xml:space="preserve"> Grace</v>
          </cell>
          <cell r="E398" t="str">
            <v>WHH</v>
          </cell>
          <cell r="F398">
            <v>7766</v>
          </cell>
          <cell r="G398" t="str">
            <v>White House Pl Pc</v>
          </cell>
        </row>
        <row r="399">
          <cell r="A399">
            <v>8057</v>
          </cell>
          <cell r="B399">
            <v>4</v>
          </cell>
          <cell r="C399" t="str">
            <v>Baya</v>
          </cell>
          <cell r="D399" t="str">
            <v xml:space="preserve"> Grace</v>
          </cell>
          <cell r="E399" t="str">
            <v>BER</v>
          </cell>
          <cell r="F399">
            <v>8057</v>
          </cell>
          <cell r="G399" t="str">
            <v>Berendo Ms</v>
          </cell>
        </row>
        <row r="400">
          <cell r="A400">
            <v>8462</v>
          </cell>
          <cell r="B400">
            <v>4</v>
          </cell>
          <cell r="C400" t="str">
            <v>Baya</v>
          </cell>
          <cell r="D400" t="str">
            <v xml:space="preserve"> Grace</v>
          </cell>
          <cell r="E400" t="str">
            <v>VRG</v>
          </cell>
          <cell r="F400">
            <v>8462</v>
          </cell>
          <cell r="G400" t="str">
            <v>Virgil Ms</v>
          </cell>
        </row>
        <row r="401">
          <cell r="A401">
            <v>8580</v>
          </cell>
          <cell r="B401">
            <v>4</v>
          </cell>
          <cell r="C401" t="str">
            <v>Baya</v>
          </cell>
          <cell r="D401" t="str">
            <v xml:space="preserve"> Grace</v>
          </cell>
          <cell r="E401" t="str">
            <v>CEN</v>
          </cell>
          <cell r="F401">
            <v>8580</v>
          </cell>
          <cell r="G401" t="str">
            <v>Central High</v>
          </cell>
        </row>
        <row r="402">
          <cell r="A402">
            <v>2701</v>
          </cell>
          <cell r="B402">
            <v>4</v>
          </cell>
          <cell r="C402" t="str">
            <v>Baya</v>
          </cell>
          <cell r="D402" t="str">
            <v xml:space="preserve"> Grace</v>
          </cell>
          <cell r="E402" t="str">
            <v>CAE</v>
          </cell>
          <cell r="F402">
            <v>2701</v>
          </cell>
          <cell r="G402" t="str">
            <v>Cahuenga New Elem</v>
          </cell>
        </row>
        <row r="403">
          <cell r="A403">
            <v>2849</v>
          </cell>
          <cell r="B403">
            <v>4</v>
          </cell>
          <cell r="C403" t="str">
            <v>Nunley</v>
          </cell>
          <cell r="D403" t="str">
            <v xml:space="preserve"> Patricia</v>
          </cell>
          <cell r="E403" t="str">
            <v>CCE</v>
          </cell>
          <cell r="F403">
            <v>2849</v>
          </cell>
          <cell r="G403" t="str">
            <v xml:space="preserve">Carthay Center </v>
          </cell>
        </row>
        <row r="404">
          <cell r="A404">
            <v>4068</v>
          </cell>
          <cell r="B404">
            <v>4</v>
          </cell>
          <cell r="C404" t="str">
            <v>Nunley</v>
          </cell>
          <cell r="D404" t="str">
            <v xml:space="preserve"> Patricia</v>
          </cell>
          <cell r="E404" t="str">
            <v>GRD</v>
          </cell>
          <cell r="F404">
            <v>4068</v>
          </cell>
          <cell r="G404" t="str">
            <v xml:space="preserve">Gardner </v>
          </cell>
        </row>
        <row r="405">
          <cell r="A405">
            <v>4397</v>
          </cell>
          <cell r="B405">
            <v>4</v>
          </cell>
          <cell r="C405" t="str">
            <v>Nunley</v>
          </cell>
          <cell r="D405" t="str">
            <v xml:space="preserve"> Patricia</v>
          </cell>
          <cell r="E405" t="str">
            <v>HCP</v>
          </cell>
          <cell r="F405">
            <v>4397</v>
          </cell>
          <cell r="G405" t="str">
            <v xml:space="preserve">Hancock Park </v>
          </cell>
        </row>
        <row r="406">
          <cell r="A406">
            <v>4808</v>
          </cell>
          <cell r="B406">
            <v>4</v>
          </cell>
          <cell r="C406" t="str">
            <v>Nunley</v>
          </cell>
          <cell r="D406" t="str">
            <v xml:space="preserve"> Patricia</v>
          </cell>
          <cell r="E406" t="str">
            <v>LAU</v>
          </cell>
          <cell r="F406">
            <v>4808</v>
          </cell>
          <cell r="G406" t="str">
            <v xml:space="preserve">Laurel </v>
          </cell>
        </row>
        <row r="407">
          <cell r="A407">
            <v>5219</v>
          </cell>
          <cell r="B407">
            <v>4</v>
          </cell>
          <cell r="C407" t="str">
            <v>Nunley</v>
          </cell>
          <cell r="D407" t="str">
            <v xml:space="preserve"> Patricia</v>
          </cell>
          <cell r="E407" t="str">
            <v>MLR</v>
          </cell>
          <cell r="F407">
            <v>5219</v>
          </cell>
          <cell r="G407" t="str">
            <v xml:space="preserve">Melrose </v>
          </cell>
        </row>
        <row r="408">
          <cell r="A408">
            <v>6384</v>
          </cell>
          <cell r="B408">
            <v>4</v>
          </cell>
          <cell r="C408" t="str">
            <v>Nunley</v>
          </cell>
          <cell r="D408" t="str">
            <v xml:space="preserve"> Patricia</v>
          </cell>
          <cell r="E408" t="str">
            <v>RSW</v>
          </cell>
          <cell r="F408">
            <v>6384</v>
          </cell>
          <cell r="G408" t="str">
            <v xml:space="preserve">Rosewood </v>
          </cell>
        </row>
        <row r="409">
          <cell r="A409">
            <v>6549</v>
          </cell>
          <cell r="B409">
            <v>4</v>
          </cell>
          <cell r="C409" t="str">
            <v>Nunley</v>
          </cell>
          <cell r="D409" t="str">
            <v xml:space="preserve"> Patricia</v>
          </cell>
          <cell r="E409" t="str">
            <v>SMO</v>
          </cell>
          <cell r="F409">
            <v>6549</v>
          </cell>
          <cell r="G409" t="str">
            <v>Hollywood P.C.</v>
          </cell>
        </row>
        <row r="410">
          <cell r="A410">
            <v>6589</v>
          </cell>
          <cell r="B410">
            <v>4</v>
          </cell>
          <cell r="C410" t="str">
            <v>Nunley</v>
          </cell>
          <cell r="D410" t="str">
            <v xml:space="preserve"> Patricia</v>
          </cell>
          <cell r="E410" t="str">
            <v>SEL</v>
          </cell>
          <cell r="F410">
            <v>6589</v>
          </cell>
          <cell r="G410" t="str">
            <v xml:space="preserve">Selma Ave </v>
          </cell>
        </row>
        <row r="411">
          <cell r="A411">
            <v>7397</v>
          </cell>
          <cell r="B411">
            <v>4</v>
          </cell>
          <cell r="C411" t="str">
            <v>Nunley</v>
          </cell>
          <cell r="D411" t="str">
            <v xml:space="preserve"> Patricia</v>
          </cell>
          <cell r="E411" t="str">
            <v>VLV</v>
          </cell>
          <cell r="F411">
            <v>7397</v>
          </cell>
          <cell r="G411" t="str">
            <v xml:space="preserve">Valley View </v>
          </cell>
        </row>
        <row r="412">
          <cell r="A412">
            <v>7534</v>
          </cell>
          <cell r="B412">
            <v>4</v>
          </cell>
          <cell r="C412" t="str">
            <v>Nunley</v>
          </cell>
          <cell r="D412" t="str">
            <v xml:space="preserve"> Patricia</v>
          </cell>
          <cell r="E412" t="str">
            <v>VIN</v>
          </cell>
          <cell r="F412">
            <v>7534</v>
          </cell>
          <cell r="G412" t="str">
            <v xml:space="preserve">Vine Street </v>
          </cell>
        </row>
        <row r="413">
          <cell r="A413">
            <v>7649</v>
          </cell>
          <cell r="B413">
            <v>4</v>
          </cell>
          <cell r="C413" t="str">
            <v>Nunley</v>
          </cell>
          <cell r="D413" t="str">
            <v xml:space="preserve"> Patricia</v>
          </cell>
          <cell r="E413" t="str">
            <v>WHE</v>
          </cell>
          <cell r="F413">
            <v>7649</v>
          </cell>
          <cell r="G413" t="str">
            <v xml:space="preserve">W. Hollywood </v>
          </cell>
        </row>
        <row r="414">
          <cell r="A414">
            <v>7849</v>
          </cell>
          <cell r="B414">
            <v>4</v>
          </cell>
          <cell r="C414" t="str">
            <v>Nunley</v>
          </cell>
          <cell r="D414" t="str">
            <v xml:space="preserve"> Patricia</v>
          </cell>
          <cell r="E414" t="str">
            <v>WND</v>
          </cell>
          <cell r="F414">
            <v>7849</v>
          </cell>
          <cell r="G414" t="str">
            <v xml:space="preserve">Wonderland </v>
          </cell>
        </row>
        <row r="415">
          <cell r="A415">
            <v>7850</v>
          </cell>
          <cell r="B415">
            <v>4</v>
          </cell>
          <cell r="C415" t="str">
            <v>Nunley</v>
          </cell>
          <cell r="D415" t="str">
            <v xml:space="preserve"> Patricia</v>
          </cell>
          <cell r="E415" t="str">
            <v>WNG</v>
          </cell>
          <cell r="F415">
            <v>7850</v>
          </cell>
          <cell r="G415" t="str">
            <v>Wonderland Mag</v>
          </cell>
        </row>
        <row r="416">
          <cell r="A416">
            <v>8038</v>
          </cell>
          <cell r="B416">
            <v>4</v>
          </cell>
          <cell r="C416" t="str">
            <v>Nunley</v>
          </cell>
          <cell r="D416" t="str">
            <v xml:space="preserve"> Patricia</v>
          </cell>
          <cell r="E416" t="str">
            <v>BNC</v>
          </cell>
          <cell r="F416">
            <v>8038</v>
          </cell>
          <cell r="G416" t="str">
            <v>Bancroft Ms</v>
          </cell>
        </row>
        <row r="417">
          <cell r="A417">
            <v>8039</v>
          </cell>
          <cell r="B417">
            <v>4</v>
          </cell>
          <cell r="C417" t="str">
            <v>Nunley</v>
          </cell>
          <cell r="D417" t="str">
            <v xml:space="preserve"> Patricia</v>
          </cell>
          <cell r="E417" t="str">
            <v>BCM</v>
          </cell>
          <cell r="F417">
            <v>8039</v>
          </cell>
          <cell r="G417" t="str">
            <v>Bancroft Per Art Mag</v>
          </cell>
        </row>
        <row r="418">
          <cell r="A418">
            <v>8225</v>
          </cell>
          <cell r="B418">
            <v>4</v>
          </cell>
          <cell r="C418" t="str">
            <v>Nunley</v>
          </cell>
          <cell r="D418" t="str">
            <v xml:space="preserve"> Patricia</v>
          </cell>
          <cell r="E418" t="str">
            <v>LCM</v>
          </cell>
          <cell r="F418">
            <v>8225</v>
          </cell>
          <cell r="G418" t="str">
            <v>Le Conte Mag</v>
          </cell>
        </row>
        <row r="419">
          <cell r="A419">
            <v>8226</v>
          </cell>
          <cell r="B419">
            <v>4</v>
          </cell>
          <cell r="C419" t="str">
            <v>Nunley</v>
          </cell>
          <cell r="D419" t="str">
            <v xml:space="preserve"> Patricia</v>
          </cell>
          <cell r="E419" t="str">
            <v>LEC</v>
          </cell>
          <cell r="F419">
            <v>8226</v>
          </cell>
          <cell r="G419" t="str">
            <v>Le Conte Ms</v>
          </cell>
        </row>
        <row r="420">
          <cell r="A420">
            <v>8621</v>
          </cell>
          <cell r="B420">
            <v>4</v>
          </cell>
          <cell r="C420" t="str">
            <v>Nunley</v>
          </cell>
          <cell r="D420" t="str">
            <v xml:space="preserve"> Patricia</v>
          </cell>
          <cell r="E420" t="str">
            <v>FXH</v>
          </cell>
          <cell r="F420">
            <v>8621</v>
          </cell>
          <cell r="G420" t="str">
            <v>Fairfax High</v>
          </cell>
        </row>
        <row r="421">
          <cell r="A421">
            <v>8622</v>
          </cell>
          <cell r="B421">
            <v>4</v>
          </cell>
          <cell r="C421" t="str">
            <v>Nunley</v>
          </cell>
          <cell r="D421" t="str">
            <v xml:space="preserve"> Patricia</v>
          </cell>
          <cell r="E421" t="str">
            <v>FXM</v>
          </cell>
          <cell r="F421">
            <v>8622</v>
          </cell>
          <cell r="G421" t="str">
            <v>Fairfax Vis Art Mag</v>
          </cell>
        </row>
        <row r="422">
          <cell r="A422">
            <v>8623</v>
          </cell>
          <cell r="B422">
            <v>4</v>
          </cell>
          <cell r="C422" t="str">
            <v>Nunley</v>
          </cell>
          <cell r="D422" t="str">
            <v xml:space="preserve"> Patricia</v>
          </cell>
          <cell r="E422" t="str">
            <v>WHM</v>
          </cell>
          <cell r="F422">
            <v>8623</v>
          </cell>
          <cell r="G422" t="str">
            <v>Whitman High</v>
          </cell>
        </row>
        <row r="423">
          <cell r="A423">
            <v>8693</v>
          </cell>
          <cell r="B423">
            <v>4</v>
          </cell>
          <cell r="C423" t="str">
            <v>Nunley</v>
          </cell>
          <cell r="D423" t="str">
            <v xml:space="preserve"> Patricia</v>
          </cell>
          <cell r="E423" t="str">
            <v>HWH</v>
          </cell>
          <cell r="F423">
            <v>8693</v>
          </cell>
          <cell r="G423" t="str">
            <v>Hollywood High</v>
          </cell>
        </row>
        <row r="424">
          <cell r="A424">
            <v>8694</v>
          </cell>
          <cell r="B424">
            <v>4</v>
          </cell>
          <cell r="C424" t="str">
            <v>Nunley</v>
          </cell>
          <cell r="D424" t="str">
            <v xml:space="preserve"> Patricia</v>
          </cell>
          <cell r="E424" t="str">
            <v>HWM</v>
          </cell>
          <cell r="F424">
            <v>8694</v>
          </cell>
          <cell r="G424" t="str">
            <v>Hollywood Mag</v>
          </cell>
        </row>
        <row r="425">
          <cell r="A425">
            <v>8730</v>
          </cell>
          <cell r="B425">
            <v>4</v>
          </cell>
          <cell r="C425" t="str">
            <v>Nunley</v>
          </cell>
          <cell r="D425" t="str">
            <v xml:space="preserve"> Patricia</v>
          </cell>
          <cell r="E425" t="str">
            <v>CDW</v>
          </cell>
          <cell r="F425">
            <v>8730</v>
          </cell>
          <cell r="G425" t="str">
            <v>Cds W. Hollywood</v>
          </cell>
        </row>
        <row r="426">
          <cell r="A426">
            <v>2068</v>
          </cell>
          <cell r="B426">
            <v>4</v>
          </cell>
          <cell r="C426" t="str">
            <v>Obedoza</v>
          </cell>
          <cell r="D426" t="str">
            <v xml:space="preserve"> Lina</v>
          </cell>
          <cell r="E426" t="str">
            <v>ALE</v>
          </cell>
          <cell r="F426">
            <v>2068</v>
          </cell>
          <cell r="G426" t="str">
            <v xml:space="preserve">Allesandro </v>
          </cell>
        </row>
        <row r="427">
          <cell r="A427">
            <v>2041</v>
          </cell>
          <cell r="B427">
            <v>4</v>
          </cell>
          <cell r="C427" t="str">
            <v>Obedoza</v>
          </cell>
          <cell r="D427" t="str">
            <v xml:space="preserve"> Lina</v>
          </cell>
          <cell r="E427" t="str">
            <v>ALX</v>
          </cell>
          <cell r="F427">
            <v>2041</v>
          </cell>
          <cell r="G427" t="str">
            <v>Alexandria</v>
          </cell>
        </row>
        <row r="428">
          <cell r="A428">
            <v>2233</v>
          </cell>
          <cell r="B428">
            <v>4</v>
          </cell>
          <cell r="C428" t="str">
            <v>Obedoza</v>
          </cell>
          <cell r="D428" t="str">
            <v xml:space="preserve"> Lina</v>
          </cell>
          <cell r="E428" t="str">
            <v>ATW</v>
          </cell>
          <cell r="F428">
            <v>2233</v>
          </cell>
          <cell r="G428" t="str">
            <v xml:space="preserve">Atwater </v>
          </cell>
        </row>
        <row r="429">
          <cell r="A429">
            <v>3041</v>
          </cell>
          <cell r="B429">
            <v>4</v>
          </cell>
          <cell r="C429" t="str">
            <v>Obedoza</v>
          </cell>
          <cell r="D429" t="str">
            <v xml:space="preserve"> Lina</v>
          </cell>
          <cell r="E429" t="str">
            <v>CHE</v>
          </cell>
          <cell r="F429">
            <v>3041</v>
          </cell>
          <cell r="G429" t="str">
            <v xml:space="preserve">Cheremoya </v>
          </cell>
        </row>
        <row r="430">
          <cell r="A430">
            <v>3110</v>
          </cell>
          <cell r="B430">
            <v>4</v>
          </cell>
          <cell r="C430" t="str">
            <v>Obedoza</v>
          </cell>
          <cell r="D430" t="str">
            <v xml:space="preserve"> Lina</v>
          </cell>
          <cell r="E430" t="str">
            <v>CLF</v>
          </cell>
          <cell r="F430">
            <v>3110</v>
          </cell>
          <cell r="G430" t="str">
            <v xml:space="preserve">Clifford </v>
          </cell>
        </row>
        <row r="431">
          <cell r="A431">
            <v>3877</v>
          </cell>
          <cell r="B431">
            <v>4</v>
          </cell>
          <cell r="C431" t="str">
            <v>Obedoza</v>
          </cell>
          <cell r="D431" t="str">
            <v xml:space="preserve"> Lina</v>
          </cell>
          <cell r="E431" t="str">
            <v>FLE</v>
          </cell>
          <cell r="F431">
            <v>3877</v>
          </cell>
          <cell r="G431" t="str">
            <v xml:space="preserve">Fletcher </v>
          </cell>
        </row>
        <row r="432">
          <cell r="A432">
            <v>3986</v>
          </cell>
          <cell r="B432">
            <v>4</v>
          </cell>
          <cell r="C432" t="str">
            <v>Obedoza</v>
          </cell>
          <cell r="D432" t="str">
            <v xml:space="preserve"> Lina</v>
          </cell>
          <cell r="E432" t="str">
            <v>FKE</v>
          </cell>
          <cell r="F432">
            <v>3986</v>
          </cell>
          <cell r="G432" t="str">
            <v xml:space="preserve">Franklin </v>
          </cell>
        </row>
        <row r="433">
          <cell r="A433">
            <v>4164</v>
          </cell>
          <cell r="B433">
            <v>4</v>
          </cell>
          <cell r="C433" t="str">
            <v>Obedoza</v>
          </cell>
          <cell r="D433" t="str">
            <v xml:space="preserve"> Lina</v>
          </cell>
          <cell r="E433" t="str">
            <v>GFZ</v>
          </cell>
          <cell r="F433">
            <v>4164</v>
          </cell>
          <cell r="G433" t="str">
            <v xml:space="preserve">Glenfeliz </v>
          </cell>
        </row>
        <row r="434">
          <cell r="A434">
            <v>4260</v>
          </cell>
          <cell r="B434">
            <v>4</v>
          </cell>
          <cell r="C434" t="str">
            <v>Obedoza</v>
          </cell>
          <cell r="D434" t="str">
            <v xml:space="preserve"> Lina</v>
          </cell>
          <cell r="E434" t="str">
            <v>GRE</v>
          </cell>
          <cell r="F434">
            <v>4260</v>
          </cell>
          <cell r="G434" t="str">
            <v xml:space="preserve">Grant </v>
          </cell>
        </row>
        <row r="435">
          <cell r="A435">
            <v>4671</v>
          </cell>
          <cell r="B435">
            <v>4</v>
          </cell>
          <cell r="C435" t="str">
            <v>Obedoza</v>
          </cell>
          <cell r="D435" t="str">
            <v xml:space="preserve"> Lina</v>
          </cell>
          <cell r="E435" t="str">
            <v>IVA</v>
          </cell>
          <cell r="F435">
            <v>4671</v>
          </cell>
          <cell r="G435" t="str">
            <v xml:space="preserve">Ivanhoe </v>
          </cell>
        </row>
        <row r="436">
          <cell r="A436">
            <v>4890</v>
          </cell>
          <cell r="B436">
            <v>4</v>
          </cell>
          <cell r="C436" t="str">
            <v>Obedoza</v>
          </cell>
          <cell r="D436" t="str">
            <v xml:space="preserve"> Lina</v>
          </cell>
          <cell r="E436" t="str">
            <v>LKW</v>
          </cell>
          <cell r="F436">
            <v>4890</v>
          </cell>
          <cell r="G436" t="str">
            <v xml:space="preserve">Lockwood </v>
          </cell>
        </row>
        <row r="437">
          <cell r="A437">
            <v>4986</v>
          </cell>
          <cell r="B437">
            <v>4</v>
          </cell>
          <cell r="C437" t="str">
            <v>Obedoza</v>
          </cell>
          <cell r="D437" t="str">
            <v xml:space="preserve"> Lina</v>
          </cell>
          <cell r="E437" t="str">
            <v>LFZ</v>
          </cell>
          <cell r="F437">
            <v>4986</v>
          </cell>
          <cell r="G437" t="str">
            <v xml:space="preserve">Los Feliz </v>
          </cell>
        </row>
        <row r="438">
          <cell r="A438">
            <v>5170</v>
          </cell>
          <cell r="B438">
            <v>4</v>
          </cell>
          <cell r="C438" t="str">
            <v>Obedoza</v>
          </cell>
          <cell r="D438" t="str">
            <v xml:space="preserve"> Lina</v>
          </cell>
          <cell r="E438" t="str">
            <v>MSN</v>
          </cell>
          <cell r="F438">
            <v>5170</v>
          </cell>
          <cell r="G438" t="str">
            <v>Lexington Ave Pc</v>
          </cell>
        </row>
        <row r="439">
          <cell r="A439">
            <v>5288</v>
          </cell>
          <cell r="B439">
            <v>4</v>
          </cell>
          <cell r="C439" t="str">
            <v>Obedoza</v>
          </cell>
          <cell r="D439" t="str">
            <v xml:space="preserve"> Lina</v>
          </cell>
          <cell r="E439" t="str">
            <v>MIC</v>
          </cell>
          <cell r="F439">
            <v>5288</v>
          </cell>
          <cell r="G439" t="str">
            <v xml:space="preserve">Micheltorena </v>
          </cell>
        </row>
        <row r="440">
          <cell r="A440">
            <v>6178</v>
          </cell>
          <cell r="B440">
            <v>4</v>
          </cell>
          <cell r="C440" t="str">
            <v>Obedoza</v>
          </cell>
          <cell r="D440" t="str">
            <v xml:space="preserve"> Lina</v>
          </cell>
          <cell r="E440" t="str">
            <v>RME</v>
          </cell>
          <cell r="F440">
            <v>6178</v>
          </cell>
          <cell r="G440" t="str">
            <v xml:space="preserve">Ramona </v>
          </cell>
        </row>
        <row r="441">
          <cell r="A441">
            <v>6179</v>
          </cell>
          <cell r="B441">
            <v>4</v>
          </cell>
          <cell r="C441" t="str">
            <v>Obedoza</v>
          </cell>
          <cell r="D441" t="str">
            <v xml:space="preserve"> Lina</v>
          </cell>
          <cell r="E441" t="str">
            <v>RGT</v>
          </cell>
          <cell r="F441">
            <v>6179</v>
          </cell>
          <cell r="G441" t="str">
            <v>Kingsley Elem</v>
          </cell>
        </row>
        <row r="442">
          <cell r="A442">
            <v>8189</v>
          </cell>
          <cell r="B442">
            <v>4</v>
          </cell>
          <cell r="C442" t="str">
            <v>Obedoza</v>
          </cell>
          <cell r="D442" t="str">
            <v xml:space="preserve"> Lina</v>
          </cell>
          <cell r="E442" t="str">
            <v>IRV</v>
          </cell>
          <cell r="F442">
            <v>8189</v>
          </cell>
          <cell r="G442" t="str">
            <v>Irving Ms</v>
          </cell>
        </row>
        <row r="443">
          <cell r="A443">
            <v>8208</v>
          </cell>
          <cell r="B443">
            <v>4</v>
          </cell>
          <cell r="C443" t="str">
            <v>Obedoza</v>
          </cell>
          <cell r="D443" t="str">
            <v xml:space="preserve"> Lina</v>
          </cell>
          <cell r="E443" t="str">
            <v>KNG</v>
          </cell>
          <cell r="F443">
            <v>8208</v>
          </cell>
          <cell r="G443" t="str">
            <v>King Ms</v>
          </cell>
        </row>
        <row r="444">
          <cell r="A444">
            <v>8209</v>
          </cell>
          <cell r="B444">
            <v>4</v>
          </cell>
          <cell r="C444" t="str">
            <v>Obedoza</v>
          </cell>
          <cell r="D444" t="str">
            <v xml:space="preserve"> Lina</v>
          </cell>
          <cell r="E444" t="str">
            <v>KMA</v>
          </cell>
          <cell r="F444">
            <v>8209</v>
          </cell>
          <cell r="G444" t="str">
            <v>King G/Hg/Mag</v>
          </cell>
        </row>
        <row r="445">
          <cell r="A445">
            <v>8545</v>
          </cell>
          <cell r="B445">
            <v>4</v>
          </cell>
          <cell r="C445" t="str">
            <v>Obedoza</v>
          </cell>
          <cell r="D445" t="str">
            <v xml:space="preserve"> Lina</v>
          </cell>
          <cell r="E445" t="str">
            <v>NWM</v>
          </cell>
          <cell r="F445">
            <v>8545</v>
          </cell>
          <cell r="G445" t="str">
            <v xml:space="preserve">Newmark High </v>
          </cell>
        </row>
        <row r="446">
          <cell r="A446">
            <v>8750</v>
          </cell>
          <cell r="B446">
            <v>4</v>
          </cell>
          <cell r="C446" t="str">
            <v>Obedoza</v>
          </cell>
          <cell r="D446" t="str">
            <v xml:space="preserve"> Lina</v>
          </cell>
          <cell r="E446" t="str">
            <v>MRS</v>
          </cell>
          <cell r="F446">
            <v>8750</v>
          </cell>
          <cell r="G446" t="str">
            <v>Marshall High</v>
          </cell>
        </row>
        <row r="447">
          <cell r="A447">
            <v>8751</v>
          </cell>
          <cell r="B447">
            <v>4</v>
          </cell>
          <cell r="C447" t="str">
            <v>Obedoza</v>
          </cell>
          <cell r="D447" t="str">
            <v xml:space="preserve"> Lina</v>
          </cell>
          <cell r="E447" t="str">
            <v>MHG</v>
          </cell>
          <cell r="F447">
            <v>8751</v>
          </cell>
          <cell r="G447" t="str">
            <v>Marshall Mag</v>
          </cell>
        </row>
        <row r="448">
          <cell r="A448">
            <v>2027</v>
          </cell>
          <cell r="B448">
            <v>4</v>
          </cell>
          <cell r="C448" t="str">
            <v>Pecho</v>
          </cell>
          <cell r="D448" t="str">
            <v xml:space="preserve"> Reynaldo</v>
          </cell>
          <cell r="E448" t="str">
            <v>ALD</v>
          </cell>
          <cell r="F448">
            <v>2027</v>
          </cell>
          <cell r="G448" t="str">
            <v xml:space="preserve">Aldama </v>
          </cell>
        </row>
        <row r="449">
          <cell r="A449">
            <v>2151</v>
          </cell>
          <cell r="B449">
            <v>4</v>
          </cell>
          <cell r="C449" t="str">
            <v>Pecho</v>
          </cell>
          <cell r="D449" t="str">
            <v xml:space="preserve"> Reynaldo</v>
          </cell>
          <cell r="E449" t="str">
            <v>ADL</v>
          </cell>
          <cell r="F449">
            <v>2151</v>
          </cell>
          <cell r="G449" t="str">
            <v xml:space="preserve">Annandale </v>
          </cell>
        </row>
        <row r="450">
          <cell r="A450">
            <v>2603</v>
          </cell>
          <cell r="B450">
            <v>4</v>
          </cell>
          <cell r="C450" t="str">
            <v>Pecho</v>
          </cell>
          <cell r="D450" t="str">
            <v xml:space="preserve"> Reynaldo</v>
          </cell>
          <cell r="E450" t="str">
            <v>BUC</v>
          </cell>
          <cell r="F450">
            <v>2603</v>
          </cell>
          <cell r="G450" t="str">
            <v xml:space="preserve">Buchanan </v>
          </cell>
        </row>
        <row r="451">
          <cell r="A451">
            <v>2604</v>
          </cell>
          <cell r="B451">
            <v>4</v>
          </cell>
          <cell r="C451" t="str">
            <v>Pecho</v>
          </cell>
          <cell r="D451" t="str">
            <v xml:space="preserve"> Reynaldo</v>
          </cell>
          <cell r="E451" t="str">
            <v>BMC</v>
          </cell>
          <cell r="F451">
            <v>2604</v>
          </cell>
          <cell r="G451" t="str">
            <v>Buchanan Mag</v>
          </cell>
        </row>
        <row r="452">
          <cell r="A452">
            <v>2671</v>
          </cell>
          <cell r="B452">
            <v>4</v>
          </cell>
          <cell r="C452" t="str">
            <v>Pecho</v>
          </cell>
          <cell r="D452" t="str">
            <v xml:space="preserve"> Reynaldo</v>
          </cell>
          <cell r="E452" t="str">
            <v>BSH</v>
          </cell>
          <cell r="F452">
            <v>2671</v>
          </cell>
          <cell r="G452" t="str">
            <v xml:space="preserve">Bushnell Way </v>
          </cell>
        </row>
        <row r="453">
          <cell r="A453">
            <v>3329</v>
          </cell>
          <cell r="B453">
            <v>4</v>
          </cell>
          <cell r="C453" t="str">
            <v>Pecho</v>
          </cell>
          <cell r="D453" t="str">
            <v xml:space="preserve"> Reynaldo</v>
          </cell>
          <cell r="E453" t="str">
            <v>DAH</v>
          </cell>
          <cell r="F453">
            <v>3329</v>
          </cell>
          <cell r="G453" t="str">
            <v>Dahlia Heights</v>
          </cell>
        </row>
        <row r="454">
          <cell r="A454">
            <v>3397</v>
          </cell>
          <cell r="B454">
            <v>4</v>
          </cell>
          <cell r="C454" t="str">
            <v>Pecho</v>
          </cell>
          <cell r="D454" t="str">
            <v xml:space="preserve"> Reynaldo</v>
          </cell>
          <cell r="E454" t="str">
            <v>DLD</v>
          </cell>
          <cell r="F454">
            <v>3397</v>
          </cell>
          <cell r="G454" t="str">
            <v xml:space="preserve">Delevan Dr </v>
          </cell>
        </row>
        <row r="455">
          <cell r="A455">
            <v>3507</v>
          </cell>
          <cell r="B455">
            <v>4</v>
          </cell>
          <cell r="C455" t="str">
            <v>Pecho</v>
          </cell>
          <cell r="D455" t="str">
            <v xml:space="preserve"> Reynaldo</v>
          </cell>
          <cell r="E455" t="str">
            <v>ERE</v>
          </cell>
          <cell r="F455">
            <v>3507</v>
          </cell>
          <cell r="G455" t="str">
            <v xml:space="preserve">Eagle Rock </v>
          </cell>
        </row>
        <row r="456">
          <cell r="A456">
            <v>3508</v>
          </cell>
          <cell r="B456">
            <v>4</v>
          </cell>
          <cell r="C456" t="str">
            <v>Pecho</v>
          </cell>
          <cell r="D456" t="str">
            <v xml:space="preserve"> Reynaldo</v>
          </cell>
          <cell r="E456" t="str">
            <v>ERX</v>
          </cell>
          <cell r="F456">
            <v>3508</v>
          </cell>
          <cell r="G456" t="str">
            <v>Eagle Rock Hg Mag</v>
          </cell>
        </row>
        <row r="457">
          <cell r="A457">
            <v>4082</v>
          </cell>
          <cell r="B457">
            <v>4</v>
          </cell>
          <cell r="C457" t="str">
            <v>Pecho</v>
          </cell>
          <cell r="D457" t="str">
            <v xml:space="preserve"> Reynaldo</v>
          </cell>
          <cell r="E457" t="str">
            <v>GVZ</v>
          </cell>
          <cell r="F457">
            <v>4082</v>
          </cell>
          <cell r="G457" t="str">
            <v xml:space="preserve">Garvanza </v>
          </cell>
        </row>
        <row r="458">
          <cell r="A458">
            <v>4165</v>
          </cell>
          <cell r="B458">
            <v>4</v>
          </cell>
          <cell r="C458" t="str">
            <v>Pecho</v>
          </cell>
          <cell r="D458" t="str">
            <v xml:space="preserve"> Reynaldo</v>
          </cell>
          <cell r="E458" t="str">
            <v>ERC</v>
          </cell>
          <cell r="F458">
            <v>4165</v>
          </cell>
          <cell r="G458" t="str">
            <v>Eagle Rock G/Ha Mag</v>
          </cell>
        </row>
        <row r="459">
          <cell r="A459">
            <v>4322</v>
          </cell>
          <cell r="B459">
            <v>4</v>
          </cell>
          <cell r="C459" t="str">
            <v>Pecho</v>
          </cell>
          <cell r="D459" t="str">
            <v xml:space="preserve"> Reynaldo</v>
          </cell>
          <cell r="E459" t="str">
            <v>ARR</v>
          </cell>
          <cell r="F459">
            <v>4322</v>
          </cell>
          <cell r="G459" t="str">
            <v>Arroyo Seco K-8</v>
          </cell>
        </row>
        <row r="460">
          <cell r="A460">
            <v>5384</v>
          </cell>
          <cell r="B460">
            <v>4</v>
          </cell>
          <cell r="C460" t="str">
            <v>Pecho</v>
          </cell>
          <cell r="D460" t="str">
            <v xml:space="preserve"> Reynaldo</v>
          </cell>
          <cell r="E460" t="str">
            <v>MTV</v>
          </cell>
          <cell r="F460">
            <v>5384</v>
          </cell>
          <cell r="G460" t="str">
            <v xml:space="preserve">Monte Vista </v>
          </cell>
        </row>
        <row r="461">
          <cell r="A461">
            <v>5385</v>
          </cell>
          <cell r="B461">
            <v>4</v>
          </cell>
          <cell r="C461" t="str">
            <v>Pecho</v>
          </cell>
          <cell r="D461" t="str">
            <v xml:space="preserve"> Reynaldo</v>
          </cell>
          <cell r="E461" t="str">
            <v>MVT</v>
          </cell>
          <cell r="F461">
            <v>5385</v>
          </cell>
          <cell r="G461" t="str">
            <v>Riordan Pc</v>
          </cell>
        </row>
        <row r="462">
          <cell r="A462">
            <v>6329</v>
          </cell>
          <cell r="B462">
            <v>4</v>
          </cell>
          <cell r="C462" t="str">
            <v>Pecho</v>
          </cell>
          <cell r="D462" t="str">
            <v xml:space="preserve"> Reynaldo</v>
          </cell>
          <cell r="E462" t="str">
            <v>RCK</v>
          </cell>
          <cell r="F462">
            <v>6329</v>
          </cell>
          <cell r="G462" t="str">
            <v xml:space="preserve">Rockdale </v>
          </cell>
        </row>
        <row r="463">
          <cell r="A463">
            <v>6493</v>
          </cell>
          <cell r="B463">
            <v>4</v>
          </cell>
          <cell r="C463" t="str">
            <v>Pecho</v>
          </cell>
          <cell r="D463" t="str">
            <v xml:space="preserve"> Reynaldo</v>
          </cell>
          <cell r="E463" t="str">
            <v>SPS</v>
          </cell>
          <cell r="F463">
            <v>6493</v>
          </cell>
          <cell r="G463" t="str">
            <v xml:space="preserve">San Pascual </v>
          </cell>
        </row>
        <row r="464">
          <cell r="A464">
            <v>7178</v>
          </cell>
          <cell r="B464">
            <v>4</v>
          </cell>
          <cell r="C464" t="str">
            <v>Pecho</v>
          </cell>
          <cell r="D464" t="str">
            <v xml:space="preserve"> Reynaldo</v>
          </cell>
          <cell r="E464" t="str">
            <v>TLW</v>
          </cell>
          <cell r="F464">
            <v>7178</v>
          </cell>
          <cell r="G464" t="str">
            <v xml:space="preserve">Toland Way </v>
          </cell>
        </row>
        <row r="465">
          <cell r="A465">
            <v>7959</v>
          </cell>
          <cell r="B465">
            <v>4</v>
          </cell>
          <cell r="C465" t="str">
            <v>Pecho</v>
          </cell>
          <cell r="D465" t="str">
            <v xml:space="preserve"> Reynaldo</v>
          </cell>
          <cell r="E465" t="str">
            <v>YRK</v>
          </cell>
          <cell r="F465">
            <v>7959</v>
          </cell>
          <cell r="G465" t="str">
            <v xml:space="preserve">Yorkdale </v>
          </cell>
        </row>
        <row r="466">
          <cell r="A466">
            <v>8066</v>
          </cell>
          <cell r="B466">
            <v>4</v>
          </cell>
          <cell r="C466" t="str">
            <v>Pecho</v>
          </cell>
          <cell r="D466" t="str">
            <v xml:space="preserve"> Reynaldo</v>
          </cell>
          <cell r="E466" t="str">
            <v>BBJ</v>
          </cell>
          <cell r="F466">
            <v>8066</v>
          </cell>
          <cell r="G466" t="str">
            <v>Burbank Ms</v>
          </cell>
        </row>
        <row r="467">
          <cell r="A467">
            <v>8614</v>
          </cell>
          <cell r="B467">
            <v>4</v>
          </cell>
          <cell r="C467" t="str">
            <v>Pecho</v>
          </cell>
          <cell r="D467" t="str">
            <v xml:space="preserve"> Reynaldo</v>
          </cell>
          <cell r="E467" t="str">
            <v>ERH</v>
          </cell>
          <cell r="F467">
            <v>8614</v>
          </cell>
          <cell r="G467" t="str">
            <v>Eagle Rock High</v>
          </cell>
        </row>
        <row r="468">
          <cell r="A468">
            <v>8615</v>
          </cell>
          <cell r="B468">
            <v>4</v>
          </cell>
          <cell r="C468" t="str">
            <v>Pecho</v>
          </cell>
          <cell r="D468" t="str">
            <v xml:space="preserve"> Reynaldo</v>
          </cell>
          <cell r="E468" t="str">
            <v>ERG</v>
          </cell>
          <cell r="F468">
            <v>8615</v>
          </cell>
          <cell r="G468" t="str">
            <v>Eagle Rock Mag</v>
          </cell>
        </row>
        <row r="469">
          <cell r="A469">
            <v>8643</v>
          </cell>
          <cell r="B469">
            <v>4</v>
          </cell>
          <cell r="C469" t="str">
            <v>Pecho</v>
          </cell>
          <cell r="D469" t="str">
            <v xml:space="preserve"> Reynaldo</v>
          </cell>
          <cell r="E469" t="str">
            <v>FKH</v>
          </cell>
          <cell r="F469">
            <v>8643</v>
          </cell>
          <cell r="G469" t="str">
            <v>Franklin High</v>
          </cell>
        </row>
        <row r="470">
          <cell r="A470">
            <v>8645</v>
          </cell>
          <cell r="B470">
            <v>4</v>
          </cell>
          <cell r="C470" t="str">
            <v>Pecho</v>
          </cell>
          <cell r="D470" t="str">
            <v xml:space="preserve"> Reynaldo</v>
          </cell>
          <cell r="E470" t="str">
            <v>HGP</v>
          </cell>
          <cell r="F470">
            <v>8645</v>
          </cell>
          <cell r="G470" t="str">
            <v>Highland Park High</v>
          </cell>
        </row>
        <row r="471">
          <cell r="A471">
            <v>2042</v>
          </cell>
          <cell r="B471">
            <v>4</v>
          </cell>
          <cell r="C471" t="str">
            <v>Santos</v>
          </cell>
          <cell r="D471" t="str">
            <v xml:space="preserve"> Suzette</v>
          </cell>
          <cell r="E471" t="str">
            <v>CKA</v>
          </cell>
          <cell r="F471">
            <v>2042</v>
          </cell>
          <cell r="G471" t="str">
            <v>Harvard Elem</v>
          </cell>
        </row>
        <row r="472">
          <cell r="A472">
            <v>2383</v>
          </cell>
          <cell r="B472">
            <v>4</v>
          </cell>
          <cell r="C472" t="str">
            <v>Santos</v>
          </cell>
          <cell r="D472" t="str">
            <v xml:space="preserve"> Suzette</v>
          </cell>
          <cell r="E472" t="str">
            <v>ESP</v>
          </cell>
          <cell r="F472">
            <v>2383</v>
          </cell>
          <cell r="G472" t="str">
            <v xml:space="preserve">Esperanza </v>
          </cell>
        </row>
        <row r="473">
          <cell r="A473">
            <v>2385</v>
          </cell>
          <cell r="B473">
            <v>4</v>
          </cell>
          <cell r="C473" t="str">
            <v>Santos</v>
          </cell>
          <cell r="D473" t="str">
            <v xml:space="preserve"> Suzette</v>
          </cell>
          <cell r="E473" t="str">
            <v>BM5</v>
          </cell>
          <cell r="F473">
            <v>2385</v>
          </cell>
          <cell r="G473" t="str">
            <v xml:space="preserve">Gratts </v>
          </cell>
        </row>
        <row r="474">
          <cell r="A474">
            <v>2393</v>
          </cell>
          <cell r="B474">
            <v>4</v>
          </cell>
          <cell r="C474" t="str">
            <v>Santos</v>
          </cell>
          <cell r="D474" t="str">
            <v xml:space="preserve"> Suzette</v>
          </cell>
          <cell r="E474" t="str">
            <v>BEQ</v>
          </cell>
          <cell r="F474">
            <v>2393</v>
          </cell>
          <cell r="G474" t="str">
            <v>Lake Street P.C.</v>
          </cell>
        </row>
        <row r="475">
          <cell r="A475">
            <v>2392</v>
          </cell>
          <cell r="B475">
            <v>4</v>
          </cell>
          <cell r="C475" t="str">
            <v>Santos</v>
          </cell>
          <cell r="D475" t="str">
            <v xml:space="preserve"> Suzette</v>
          </cell>
          <cell r="E475" t="str">
            <v>BEP</v>
          </cell>
          <cell r="F475">
            <v>2392</v>
          </cell>
          <cell r="G475" t="str">
            <v>Olympic P.C.</v>
          </cell>
        </row>
        <row r="476">
          <cell r="A476">
            <v>2542</v>
          </cell>
          <cell r="B476">
            <v>4</v>
          </cell>
          <cell r="C476" t="str">
            <v>Santos</v>
          </cell>
          <cell r="D476" t="str">
            <v xml:space="preserve"> Suzette</v>
          </cell>
          <cell r="E476" t="str">
            <v>BTE</v>
          </cell>
          <cell r="F476">
            <v>2542</v>
          </cell>
          <cell r="G476" t="str">
            <v>White , Charles</v>
          </cell>
        </row>
        <row r="477">
          <cell r="A477">
            <v>2543</v>
          </cell>
          <cell r="B477">
            <v>4</v>
          </cell>
          <cell r="C477" t="str">
            <v>Santos</v>
          </cell>
          <cell r="D477" t="str">
            <v xml:space="preserve"> Suzette</v>
          </cell>
          <cell r="E477" t="str">
            <v>BEM</v>
          </cell>
          <cell r="F477">
            <v>2543</v>
          </cell>
          <cell r="G477" t="str">
            <v>La Fayette Park Pc</v>
          </cell>
        </row>
        <row r="478">
          <cell r="A478">
            <v>2544</v>
          </cell>
          <cell r="B478">
            <v>4</v>
          </cell>
          <cell r="C478" t="str">
            <v>Santos</v>
          </cell>
          <cell r="D478" t="str">
            <v xml:space="preserve"> Suzette</v>
          </cell>
          <cell r="E478" t="str">
            <v>BEN</v>
          </cell>
          <cell r="F478">
            <v>2544</v>
          </cell>
          <cell r="G478" t="str">
            <v>Macarthur Park  Pc</v>
          </cell>
        </row>
        <row r="479">
          <cell r="A479">
            <v>2863</v>
          </cell>
          <cell r="B479">
            <v>4</v>
          </cell>
          <cell r="C479" t="str">
            <v>Santos</v>
          </cell>
          <cell r="D479" t="str">
            <v xml:space="preserve"> Suzette</v>
          </cell>
          <cell r="E479" t="str">
            <v>CST</v>
          </cell>
          <cell r="F479">
            <v>2863</v>
          </cell>
          <cell r="G479" t="str">
            <v xml:space="preserve">Castelar </v>
          </cell>
        </row>
        <row r="480">
          <cell r="A480">
            <v>3247</v>
          </cell>
          <cell r="B480">
            <v>4</v>
          </cell>
          <cell r="C480" t="str">
            <v>Santos</v>
          </cell>
          <cell r="D480" t="str">
            <v xml:space="preserve"> Suzette</v>
          </cell>
          <cell r="E480" t="str">
            <v>PLS</v>
          </cell>
          <cell r="F480">
            <v>3247</v>
          </cell>
          <cell r="G480" t="str">
            <v xml:space="preserve">Plasencia </v>
          </cell>
        </row>
        <row r="481">
          <cell r="A481">
            <v>3356</v>
          </cell>
          <cell r="B481">
            <v>4</v>
          </cell>
          <cell r="C481" t="str">
            <v>Santos</v>
          </cell>
          <cell r="D481" t="str">
            <v xml:space="preserve"> Suzette</v>
          </cell>
          <cell r="E481" t="str">
            <v>DAY</v>
          </cell>
          <cell r="F481">
            <v>3356</v>
          </cell>
          <cell r="G481" t="str">
            <v>Dayton Heights</v>
          </cell>
        </row>
        <row r="482">
          <cell r="A482">
            <v>5055</v>
          </cell>
          <cell r="B482">
            <v>4</v>
          </cell>
          <cell r="C482" t="str">
            <v>Santos</v>
          </cell>
          <cell r="D482" t="str">
            <v xml:space="preserve"> Suzette</v>
          </cell>
          <cell r="E482" t="str">
            <v>MAG</v>
          </cell>
          <cell r="F482">
            <v>5055</v>
          </cell>
          <cell r="G482" t="str">
            <v xml:space="preserve">Magnolia </v>
          </cell>
        </row>
        <row r="483">
          <cell r="A483">
            <v>5505</v>
          </cell>
          <cell r="B483">
            <v>4</v>
          </cell>
          <cell r="C483" t="str">
            <v>Santos</v>
          </cell>
          <cell r="D483" t="str">
            <v xml:space="preserve"> Suzette</v>
          </cell>
          <cell r="E483" t="str">
            <v>NIN</v>
          </cell>
          <cell r="F483">
            <v>5505</v>
          </cell>
          <cell r="G483" t="str">
            <v xml:space="preserve">Ninth St </v>
          </cell>
        </row>
        <row r="484">
          <cell r="A484">
            <v>6080</v>
          </cell>
          <cell r="B484">
            <v>4</v>
          </cell>
          <cell r="C484" t="str">
            <v>Santos</v>
          </cell>
          <cell r="D484" t="str">
            <v xml:space="preserve"> Suzette</v>
          </cell>
          <cell r="E484" t="str">
            <v>PLA</v>
          </cell>
          <cell r="F484">
            <v>6080</v>
          </cell>
          <cell r="G484" t="str">
            <v>Plasencia Mag</v>
          </cell>
        </row>
        <row r="485">
          <cell r="A485">
            <v>7082</v>
          </cell>
          <cell r="B485">
            <v>4</v>
          </cell>
          <cell r="C485" t="str">
            <v>Santos</v>
          </cell>
          <cell r="D485" t="str">
            <v xml:space="preserve"> Suzette</v>
          </cell>
          <cell r="E485" t="str">
            <v>TEN</v>
          </cell>
          <cell r="F485">
            <v>7082</v>
          </cell>
          <cell r="G485" t="str">
            <v>Tenth St.</v>
          </cell>
        </row>
        <row r="486">
          <cell r="A486">
            <v>7356</v>
          </cell>
          <cell r="B486">
            <v>4</v>
          </cell>
          <cell r="C486" t="str">
            <v>Santos</v>
          </cell>
          <cell r="D486" t="str">
            <v xml:space="preserve"> Suzette</v>
          </cell>
          <cell r="E486" t="str">
            <v>UNN</v>
          </cell>
          <cell r="F486">
            <v>7356</v>
          </cell>
          <cell r="G486" t="str">
            <v xml:space="preserve">Union </v>
          </cell>
        </row>
        <row r="487">
          <cell r="A487">
            <v>7425</v>
          </cell>
          <cell r="B487">
            <v>4</v>
          </cell>
          <cell r="C487" t="str">
            <v>Santos</v>
          </cell>
          <cell r="D487" t="str">
            <v xml:space="preserve"> Suzette</v>
          </cell>
          <cell r="E487" t="str">
            <v>VNN</v>
          </cell>
          <cell r="F487">
            <v>7425</v>
          </cell>
          <cell r="G487" t="str">
            <v xml:space="preserve">Van Ness </v>
          </cell>
        </row>
        <row r="488">
          <cell r="A488">
            <v>8543</v>
          </cell>
          <cell r="B488">
            <v>4</v>
          </cell>
          <cell r="C488" t="str">
            <v>Santos</v>
          </cell>
          <cell r="D488" t="str">
            <v xml:space="preserve"> Suzette</v>
          </cell>
          <cell r="E488" t="str">
            <v>BLM</v>
          </cell>
          <cell r="F488">
            <v>8543</v>
          </cell>
          <cell r="G488" t="str">
            <v>Belmont High</v>
          </cell>
        </row>
        <row r="489">
          <cell r="A489">
            <v>8599</v>
          </cell>
          <cell r="B489">
            <v>4</v>
          </cell>
          <cell r="C489" t="str">
            <v>Santos</v>
          </cell>
          <cell r="D489" t="str">
            <v xml:space="preserve"> Suzette</v>
          </cell>
          <cell r="E489" t="str">
            <v>NCC</v>
          </cell>
          <cell r="F489">
            <v>8599</v>
          </cell>
          <cell r="G489" t="str">
            <v>Belmont Newcomer</v>
          </cell>
        </row>
        <row r="490">
          <cell r="A490">
            <v>8738</v>
          </cell>
          <cell r="B490">
            <v>4</v>
          </cell>
          <cell r="C490" t="str">
            <v>Santos</v>
          </cell>
          <cell r="D490" t="str">
            <v xml:space="preserve"> Suzette</v>
          </cell>
          <cell r="E490" t="str">
            <v>DWB</v>
          </cell>
          <cell r="F490">
            <v>8738</v>
          </cell>
          <cell r="G490" t="str">
            <v>Downtown Bus Mag</v>
          </cell>
        </row>
        <row r="491">
          <cell r="A491">
            <v>8801</v>
          </cell>
          <cell r="B491">
            <v>4</v>
          </cell>
          <cell r="C491" t="str">
            <v>Santos</v>
          </cell>
          <cell r="D491" t="str">
            <v xml:space="preserve"> Suzette</v>
          </cell>
          <cell r="E491" t="str">
            <v>DIS</v>
          </cell>
          <cell r="F491">
            <v>8801</v>
          </cell>
          <cell r="G491" t="str">
            <v>City Of Angels</v>
          </cell>
        </row>
        <row r="492">
          <cell r="A492">
            <v>2386</v>
          </cell>
          <cell r="B492">
            <v>4</v>
          </cell>
          <cell r="C492" t="str">
            <v>Santos</v>
          </cell>
          <cell r="D492" t="str">
            <v xml:space="preserve"> Suzette</v>
          </cell>
          <cell r="E492" t="str">
            <v>BM6</v>
          </cell>
          <cell r="F492">
            <v>2386</v>
          </cell>
          <cell r="G492" t="str">
            <v>Belmont Pc #6</v>
          </cell>
        </row>
        <row r="493">
          <cell r="A493">
            <v>2069</v>
          </cell>
          <cell r="B493">
            <v>4</v>
          </cell>
          <cell r="C493" t="str">
            <v>Obedoza</v>
          </cell>
          <cell r="D493" t="str">
            <v xml:space="preserve"> Lina</v>
          </cell>
          <cell r="E493" t="str">
            <v>ALC</v>
          </cell>
          <cell r="F493">
            <v>2069</v>
          </cell>
          <cell r="G493" t="str">
            <v>Allesndro Coop Lr Mg</v>
          </cell>
        </row>
        <row r="494">
          <cell r="A494">
            <v>8991</v>
          </cell>
          <cell r="B494">
            <v>4</v>
          </cell>
          <cell r="E494" t="str">
            <v>CTC</v>
          </cell>
          <cell r="F494">
            <v>8991</v>
          </cell>
          <cell r="G494" t="str">
            <v>Cds Tri-C</v>
          </cell>
        </row>
        <row r="495">
          <cell r="A495">
            <v>1987</v>
          </cell>
          <cell r="B495">
            <v>4</v>
          </cell>
          <cell r="E495" t="str">
            <v>CAT</v>
          </cell>
          <cell r="F495">
            <v>1987</v>
          </cell>
          <cell r="G495" t="str">
            <v>Ctr Adv Trans Skls</v>
          </cell>
        </row>
        <row r="496">
          <cell r="A496">
            <v>8746</v>
          </cell>
          <cell r="B496">
            <v>4</v>
          </cell>
          <cell r="C496" t="str">
            <v>Santos</v>
          </cell>
          <cell r="D496" t="str">
            <v xml:space="preserve"> Suzette</v>
          </cell>
          <cell r="E496" t="str">
            <v>CLM</v>
          </cell>
          <cell r="F496">
            <v>8746</v>
          </cell>
          <cell r="G496" t="str">
            <v>Dbm/Elctron Info Mag</v>
          </cell>
        </row>
        <row r="497">
          <cell r="A497">
            <v>2680</v>
          </cell>
          <cell r="B497">
            <v>4</v>
          </cell>
          <cell r="E497" t="str">
            <v>CDE</v>
          </cell>
          <cell r="F497">
            <v>2680</v>
          </cell>
          <cell r="G497" t="str">
            <v>Elementary Cds</v>
          </cell>
        </row>
        <row r="498">
          <cell r="A498">
            <v>8625</v>
          </cell>
          <cell r="B498">
            <v>4</v>
          </cell>
          <cell r="C498" t="str">
            <v>Santos</v>
          </cell>
          <cell r="D498" t="str">
            <v xml:space="preserve"> Suzette</v>
          </cell>
          <cell r="E498" t="str">
            <v>FSH</v>
          </cell>
          <cell r="F498">
            <v>8625</v>
          </cell>
          <cell r="G498" t="str">
            <v>Fashion Careers Mag</v>
          </cell>
        </row>
        <row r="499">
          <cell r="A499">
            <v>8644</v>
          </cell>
          <cell r="B499">
            <v>4</v>
          </cell>
          <cell r="C499" t="str">
            <v>Pecho</v>
          </cell>
          <cell r="D499" t="str">
            <v xml:space="preserve"> Reynaldo</v>
          </cell>
          <cell r="E499" t="str">
            <v>FKM</v>
          </cell>
          <cell r="F499">
            <v>8644</v>
          </cell>
          <cell r="G499" t="str">
            <v>Franklin Math/Sci Mg</v>
          </cell>
        </row>
        <row r="500">
          <cell r="A500">
            <v>8497</v>
          </cell>
          <cell r="B500">
            <v>4</v>
          </cell>
          <cell r="C500" t="str">
            <v>Baya</v>
          </cell>
          <cell r="D500" t="str">
            <v xml:space="preserve"> Grace</v>
          </cell>
          <cell r="E500" t="str">
            <v>CDS</v>
          </cell>
          <cell r="F500">
            <v>8497</v>
          </cell>
          <cell r="G500" t="str">
            <v>Secondary Cds</v>
          </cell>
        </row>
        <row r="501">
          <cell r="A501">
            <v>8008</v>
          </cell>
          <cell r="B501">
            <v>5</v>
          </cell>
          <cell r="C501" t="str">
            <v>Denton</v>
          </cell>
          <cell r="D501" t="str">
            <v xml:space="preserve"> Brent</v>
          </cell>
          <cell r="E501" t="str">
            <v>ADG</v>
          </cell>
          <cell r="F501">
            <v>8008</v>
          </cell>
          <cell r="G501" t="str">
            <v>Adams G/Ha Mag</v>
          </cell>
        </row>
        <row r="502">
          <cell r="A502">
            <v>8009</v>
          </cell>
          <cell r="B502">
            <v>5</v>
          </cell>
          <cell r="C502" t="str">
            <v>Denton</v>
          </cell>
          <cell r="D502" t="str">
            <v xml:space="preserve"> Brent</v>
          </cell>
          <cell r="E502" t="str">
            <v>ADJ</v>
          </cell>
          <cell r="F502">
            <v>8009</v>
          </cell>
          <cell r="G502" t="str">
            <v>Adams Ms</v>
          </cell>
        </row>
        <row r="503">
          <cell r="A503">
            <v>8049</v>
          </cell>
          <cell r="B503">
            <v>5</v>
          </cell>
          <cell r="C503" t="str">
            <v>Denton</v>
          </cell>
          <cell r="D503" t="str">
            <v xml:space="preserve"> Brent</v>
          </cell>
          <cell r="E503" t="str">
            <v>BMM</v>
          </cell>
          <cell r="F503">
            <v>8049</v>
          </cell>
          <cell r="G503" t="str">
            <v>Belvedere Lat Mus Mag</v>
          </cell>
        </row>
        <row r="504">
          <cell r="A504">
            <v>8048</v>
          </cell>
          <cell r="B504">
            <v>5</v>
          </cell>
          <cell r="C504" t="str">
            <v>Denton</v>
          </cell>
          <cell r="D504" t="str">
            <v xml:space="preserve"> Brent</v>
          </cell>
          <cell r="E504" t="str">
            <v>BVB</v>
          </cell>
          <cell r="F504">
            <v>8048</v>
          </cell>
          <cell r="G504" t="str">
            <v>Belvedere Media Mag</v>
          </cell>
        </row>
        <row r="505">
          <cell r="A505">
            <v>8047</v>
          </cell>
          <cell r="B505">
            <v>5</v>
          </cell>
          <cell r="C505" t="str">
            <v>Denton</v>
          </cell>
          <cell r="D505" t="str">
            <v xml:space="preserve"> Brent</v>
          </cell>
          <cell r="E505" t="str">
            <v>BVJ</v>
          </cell>
          <cell r="F505">
            <v>8047</v>
          </cell>
          <cell r="G505" t="str">
            <v>Belvedere Ms</v>
          </cell>
        </row>
        <row r="506">
          <cell r="A506">
            <v>8831</v>
          </cell>
          <cell r="B506">
            <v>5</v>
          </cell>
          <cell r="C506" t="str">
            <v>Denton</v>
          </cell>
          <cell r="D506" t="str">
            <v xml:space="preserve"> Brent</v>
          </cell>
          <cell r="E506" t="str">
            <v>BOY</v>
          </cell>
          <cell r="F506">
            <v>8831</v>
          </cell>
          <cell r="G506" t="str">
            <v>Boyle Heights Hs</v>
          </cell>
        </row>
        <row r="507">
          <cell r="A507">
            <v>8754</v>
          </cell>
          <cell r="B507">
            <v>5</v>
          </cell>
          <cell r="C507" t="str">
            <v>Denton</v>
          </cell>
          <cell r="D507" t="str">
            <v xml:space="preserve"> Brent</v>
          </cell>
          <cell r="E507" t="str">
            <v>BRV</v>
          </cell>
          <cell r="F507">
            <v>8754</v>
          </cell>
          <cell r="G507" t="str">
            <v>Bravo Medical Mag Hs</v>
          </cell>
        </row>
        <row r="508">
          <cell r="A508">
            <v>8094</v>
          </cell>
          <cell r="B508">
            <v>5</v>
          </cell>
          <cell r="C508" t="str">
            <v>Denton</v>
          </cell>
          <cell r="D508" t="str">
            <v xml:space="preserve"> Brent</v>
          </cell>
          <cell r="E508" t="str">
            <v>CRV</v>
          </cell>
          <cell r="F508">
            <v>8094</v>
          </cell>
          <cell r="G508" t="str">
            <v>Carver Ms</v>
          </cell>
        </row>
        <row r="509">
          <cell r="A509">
            <v>8670</v>
          </cell>
          <cell r="B509">
            <v>5</v>
          </cell>
          <cell r="C509" t="str">
            <v>Denton</v>
          </cell>
          <cell r="D509" t="str">
            <v xml:space="preserve"> Brent</v>
          </cell>
          <cell r="E509" t="str">
            <v>CDJ</v>
          </cell>
          <cell r="F509">
            <v>8670</v>
          </cell>
          <cell r="G509" t="str">
            <v>Cds Johnson Hs</v>
          </cell>
        </row>
        <row r="510">
          <cell r="A510">
            <v>8062</v>
          </cell>
          <cell r="B510">
            <v>5</v>
          </cell>
          <cell r="C510" t="str">
            <v>Denton</v>
          </cell>
          <cell r="D510" t="str">
            <v xml:space="preserve"> Brent</v>
          </cell>
          <cell r="E510" t="str">
            <v>CNF</v>
          </cell>
          <cell r="F510">
            <v>8062</v>
          </cell>
          <cell r="G510" t="str">
            <v>Central New Ms #4</v>
          </cell>
        </row>
        <row r="511">
          <cell r="A511">
            <v>8120</v>
          </cell>
          <cell r="B511">
            <v>5</v>
          </cell>
          <cell r="C511" t="str">
            <v>Denton</v>
          </cell>
          <cell r="D511" t="str">
            <v xml:space="preserve"> Brent</v>
          </cell>
          <cell r="E511" t="str">
            <v>ESG</v>
          </cell>
          <cell r="F511">
            <v>8120</v>
          </cell>
          <cell r="G511" t="str">
            <v>El Sereno G/Ha Mag</v>
          </cell>
        </row>
        <row r="512">
          <cell r="A512">
            <v>8119</v>
          </cell>
          <cell r="B512">
            <v>5</v>
          </cell>
          <cell r="C512" t="str">
            <v>Denton</v>
          </cell>
          <cell r="D512" t="str">
            <v xml:space="preserve"> Brent</v>
          </cell>
          <cell r="E512" t="str">
            <v>ESF</v>
          </cell>
          <cell r="F512">
            <v>8119</v>
          </cell>
          <cell r="G512" t="str">
            <v>El Sereno Math/Sci Mag</v>
          </cell>
        </row>
        <row r="513">
          <cell r="A513">
            <v>8118</v>
          </cell>
          <cell r="B513">
            <v>5</v>
          </cell>
          <cell r="C513" t="str">
            <v>Denton</v>
          </cell>
          <cell r="D513" t="str">
            <v xml:space="preserve"> Brent</v>
          </cell>
          <cell r="E513" t="str">
            <v>ESJ</v>
          </cell>
          <cell r="F513">
            <v>8118</v>
          </cell>
          <cell r="G513" t="str">
            <v>El Sereno Ms</v>
          </cell>
        </row>
        <row r="514">
          <cell r="A514">
            <v>8714</v>
          </cell>
          <cell r="B514">
            <v>5</v>
          </cell>
          <cell r="C514" t="str">
            <v>Denton</v>
          </cell>
          <cell r="D514" t="str">
            <v xml:space="preserve"> Brent</v>
          </cell>
          <cell r="E514" t="str">
            <v>JEF</v>
          </cell>
          <cell r="F514">
            <v>8714</v>
          </cell>
          <cell r="G514" t="str">
            <v>Jefferson Hs</v>
          </cell>
        </row>
        <row r="515">
          <cell r="A515">
            <v>8777</v>
          </cell>
          <cell r="B515">
            <v>5</v>
          </cell>
          <cell r="C515" t="str">
            <v>Denton</v>
          </cell>
          <cell r="D515" t="str">
            <v xml:space="preserve"> Brent</v>
          </cell>
          <cell r="E515" t="str">
            <v>JCH</v>
          </cell>
          <cell r="F515">
            <v>8777</v>
          </cell>
          <cell r="G515" t="str">
            <v>Jefferson New Cont Hs #1</v>
          </cell>
        </row>
        <row r="516">
          <cell r="A516">
            <v>8200</v>
          </cell>
          <cell r="B516">
            <v>5</v>
          </cell>
          <cell r="C516" t="str">
            <v>Denton</v>
          </cell>
          <cell r="D516" t="str">
            <v xml:space="preserve"> Brent</v>
          </cell>
          <cell r="E516" t="str">
            <v>JM1</v>
          </cell>
          <cell r="F516">
            <v>8200</v>
          </cell>
          <cell r="G516" t="str">
            <v>Los Angeles Academy Ms</v>
          </cell>
        </row>
        <row r="517">
          <cell r="A517">
            <v>8757</v>
          </cell>
          <cell r="B517">
            <v>5</v>
          </cell>
          <cell r="C517" t="str">
            <v>Denton</v>
          </cell>
          <cell r="D517" t="str">
            <v xml:space="preserve"> Brent</v>
          </cell>
          <cell r="E517" t="str">
            <v>MET</v>
          </cell>
          <cell r="F517">
            <v>8757</v>
          </cell>
          <cell r="G517" t="str">
            <v>Metropolitan Cont Hs</v>
          </cell>
        </row>
        <row r="518">
          <cell r="A518">
            <v>8677</v>
          </cell>
          <cell r="B518">
            <v>5</v>
          </cell>
          <cell r="C518" t="str">
            <v>Denton</v>
          </cell>
          <cell r="D518" t="str">
            <v xml:space="preserve"> Brent</v>
          </cell>
          <cell r="E518" t="str">
            <v>MTY</v>
          </cell>
          <cell r="F518">
            <v>8677</v>
          </cell>
          <cell r="G518" t="str">
            <v>Monterey Cont Hs</v>
          </cell>
        </row>
        <row r="519">
          <cell r="A519">
            <v>8853</v>
          </cell>
          <cell r="B519">
            <v>5</v>
          </cell>
          <cell r="C519" t="str">
            <v>Denton</v>
          </cell>
          <cell r="D519" t="str">
            <v xml:space="preserve"> Brent</v>
          </cell>
          <cell r="E519" t="str">
            <v>CQO</v>
          </cell>
          <cell r="F519">
            <v>8853</v>
          </cell>
          <cell r="G519" t="str">
            <v>Orthopedic Medical Mag Hs</v>
          </cell>
        </row>
        <row r="520">
          <cell r="A520">
            <v>8731</v>
          </cell>
          <cell r="B520">
            <v>5</v>
          </cell>
          <cell r="C520" t="str">
            <v>Denton</v>
          </cell>
          <cell r="D520" t="str">
            <v xml:space="preserve"> Brent</v>
          </cell>
          <cell r="E520" t="str">
            <v>PBL</v>
          </cell>
          <cell r="F520">
            <v>8731</v>
          </cell>
          <cell r="G520" t="str">
            <v>Pueblo De Los Angeles Cont Hs</v>
          </cell>
        </row>
        <row r="521">
          <cell r="A521">
            <v>8807</v>
          </cell>
          <cell r="B521">
            <v>5</v>
          </cell>
          <cell r="C521" t="str">
            <v>Denton</v>
          </cell>
          <cell r="D521" t="str">
            <v xml:space="preserve"> Brent</v>
          </cell>
          <cell r="E521" t="str">
            <v>RMH</v>
          </cell>
          <cell r="F521">
            <v>8807</v>
          </cell>
          <cell r="G521" t="str">
            <v>Ramona Community Day Hs</v>
          </cell>
        </row>
        <row r="522">
          <cell r="A522">
            <v>8716</v>
          </cell>
          <cell r="B522">
            <v>5</v>
          </cell>
          <cell r="C522" t="str">
            <v>Denton</v>
          </cell>
          <cell r="D522" t="str">
            <v xml:space="preserve"> Brent</v>
          </cell>
          <cell r="E522" t="str">
            <v>CQJ</v>
          </cell>
          <cell r="F522">
            <v>8716</v>
          </cell>
          <cell r="G522" t="str">
            <v>South L.A. Area New Hs #1</v>
          </cell>
        </row>
        <row r="523">
          <cell r="A523">
            <v>2137</v>
          </cell>
          <cell r="B523">
            <v>5</v>
          </cell>
          <cell r="C523" t="str">
            <v>Malicdem</v>
          </cell>
          <cell r="D523" t="str">
            <v xml:space="preserve"> Art</v>
          </cell>
          <cell r="E523" t="str">
            <v>ANN</v>
          </cell>
          <cell r="F523">
            <v>2137</v>
          </cell>
          <cell r="G523" t="str">
            <v>Ann St Es</v>
          </cell>
        </row>
        <row r="524">
          <cell r="A524">
            <v>3671</v>
          </cell>
          <cell r="B524">
            <v>5</v>
          </cell>
          <cell r="C524" t="str">
            <v>Malicdem</v>
          </cell>
          <cell r="D524" t="str">
            <v xml:space="preserve"> Art</v>
          </cell>
          <cell r="E524" t="str">
            <v>EUC</v>
          </cell>
          <cell r="F524">
            <v>3671</v>
          </cell>
          <cell r="G524" t="str">
            <v>Euclid Es</v>
          </cell>
        </row>
        <row r="525">
          <cell r="A525">
            <v>3672</v>
          </cell>
          <cell r="B525">
            <v>5</v>
          </cell>
          <cell r="C525" t="str">
            <v>Malicdem</v>
          </cell>
          <cell r="D525" t="str">
            <v xml:space="preserve"> Art</v>
          </cell>
          <cell r="E525" t="str">
            <v>EUG</v>
          </cell>
          <cell r="F525">
            <v>3672</v>
          </cell>
          <cell r="G525" t="str">
            <v>Euclid G/Ha Bil Mag</v>
          </cell>
        </row>
        <row r="526">
          <cell r="A526">
            <v>3740</v>
          </cell>
          <cell r="B526">
            <v>5</v>
          </cell>
          <cell r="C526" t="str">
            <v>Malicdem</v>
          </cell>
          <cell r="D526" t="str">
            <v xml:space="preserve"> Art</v>
          </cell>
          <cell r="E526" t="str">
            <v>FMD</v>
          </cell>
          <cell r="F526">
            <v>3740</v>
          </cell>
          <cell r="G526" t="str">
            <v>Farmdale Es</v>
          </cell>
        </row>
        <row r="527">
          <cell r="A527">
            <v>3918</v>
          </cell>
          <cell r="B527">
            <v>5</v>
          </cell>
          <cell r="C527" t="str">
            <v>Malicdem</v>
          </cell>
          <cell r="D527" t="str">
            <v xml:space="preserve"> Art</v>
          </cell>
          <cell r="E527" t="str">
            <v>FRD</v>
          </cell>
          <cell r="F527">
            <v>3918</v>
          </cell>
          <cell r="G527" t="str">
            <v>Ford Blvd Es</v>
          </cell>
        </row>
        <row r="528">
          <cell r="A528">
            <v>3973</v>
          </cell>
          <cell r="B528">
            <v>5</v>
          </cell>
          <cell r="C528" t="str">
            <v>Malicdem</v>
          </cell>
          <cell r="D528" t="str">
            <v xml:space="preserve"> Art</v>
          </cell>
          <cell r="E528" t="str">
            <v>FOU</v>
          </cell>
          <cell r="F528">
            <v>3973</v>
          </cell>
          <cell r="G528" t="str">
            <v>Fourth St Es</v>
          </cell>
        </row>
        <row r="529">
          <cell r="A529">
            <v>4096</v>
          </cell>
          <cell r="B529">
            <v>5</v>
          </cell>
          <cell r="C529" t="str">
            <v>Malicdem</v>
          </cell>
          <cell r="D529" t="str">
            <v xml:space="preserve"> Art</v>
          </cell>
          <cell r="E529" t="str">
            <v>GAT</v>
          </cell>
          <cell r="F529">
            <v>4096</v>
          </cell>
          <cell r="G529" t="str">
            <v>Gates Es</v>
          </cell>
        </row>
        <row r="530">
          <cell r="A530">
            <v>4356</v>
          </cell>
          <cell r="B530">
            <v>5</v>
          </cell>
          <cell r="C530" t="str">
            <v>Malicdem</v>
          </cell>
          <cell r="D530" t="str">
            <v xml:space="preserve"> Art</v>
          </cell>
          <cell r="E530" t="str">
            <v>HML</v>
          </cell>
          <cell r="F530">
            <v>4356</v>
          </cell>
          <cell r="G530" t="str">
            <v>Hammel Es</v>
          </cell>
        </row>
        <row r="531">
          <cell r="A531">
            <v>4681</v>
          </cell>
          <cell r="B531">
            <v>5</v>
          </cell>
          <cell r="C531" t="str">
            <v>Malicdem</v>
          </cell>
          <cell r="D531" t="str">
            <v xml:space="preserve"> Art</v>
          </cell>
          <cell r="E531" t="str">
            <v>JE2</v>
          </cell>
          <cell r="F531">
            <v>4681</v>
          </cell>
          <cell r="G531" t="str">
            <v>Harmony Es</v>
          </cell>
        </row>
        <row r="532">
          <cell r="A532">
            <v>4616</v>
          </cell>
          <cell r="B532">
            <v>5</v>
          </cell>
          <cell r="C532" t="str">
            <v>Malicdem</v>
          </cell>
          <cell r="D532" t="str">
            <v xml:space="preserve"> Art</v>
          </cell>
          <cell r="E532" t="str">
            <v>HMP</v>
          </cell>
          <cell r="F532">
            <v>4616</v>
          </cell>
          <cell r="G532" t="str">
            <v>Humphreys Es</v>
          </cell>
        </row>
        <row r="533">
          <cell r="A533">
            <v>4617</v>
          </cell>
          <cell r="B533">
            <v>5</v>
          </cell>
          <cell r="C533" t="str">
            <v>Malicdem</v>
          </cell>
          <cell r="D533" t="str">
            <v xml:space="preserve"> Art</v>
          </cell>
          <cell r="E533" t="str">
            <v>HYM</v>
          </cell>
          <cell r="F533">
            <v>4617</v>
          </cell>
          <cell r="G533" t="str">
            <v>Humphreys Math/Sci Mag</v>
          </cell>
        </row>
        <row r="534">
          <cell r="A534">
            <v>4630</v>
          </cell>
          <cell r="B534">
            <v>5</v>
          </cell>
          <cell r="C534" t="str">
            <v>Malicdem</v>
          </cell>
          <cell r="D534" t="str">
            <v xml:space="preserve"> Art</v>
          </cell>
          <cell r="E534" t="str">
            <v>HUN</v>
          </cell>
          <cell r="F534">
            <v>4630</v>
          </cell>
          <cell r="G534" t="str">
            <v>Huntington Drive Es</v>
          </cell>
        </row>
        <row r="535">
          <cell r="A535">
            <v>4767</v>
          </cell>
          <cell r="B535">
            <v>5</v>
          </cell>
          <cell r="C535" t="str">
            <v>Malicdem</v>
          </cell>
          <cell r="D535" t="str">
            <v xml:space="preserve"> Art</v>
          </cell>
          <cell r="E535" t="str">
            <v>LAN</v>
          </cell>
          <cell r="F535">
            <v>4767</v>
          </cell>
          <cell r="G535" t="str">
            <v>Lane Es</v>
          </cell>
        </row>
        <row r="536">
          <cell r="A536">
            <v>4959</v>
          </cell>
          <cell r="B536">
            <v>5</v>
          </cell>
          <cell r="C536" t="str">
            <v>Malicdem</v>
          </cell>
          <cell r="D536" t="str">
            <v xml:space="preserve"> Art</v>
          </cell>
          <cell r="E536" t="str">
            <v>LRT</v>
          </cell>
          <cell r="F536">
            <v>4959</v>
          </cell>
          <cell r="G536" t="str">
            <v>Loreto Es</v>
          </cell>
        </row>
        <row r="537">
          <cell r="A537">
            <v>5068</v>
          </cell>
          <cell r="B537">
            <v>5</v>
          </cell>
          <cell r="C537" t="str">
            <v>Malicdem</v>
          </cell>
          <cell r="D537" t="str">
            <v xml:space="preserve"> Art</v>
          </cell>
          <cell r="E537" t="str">
            <v>MAI</v>
          </cell>
          <cell r="F537">
            <v>5068</v>
          </cell>
          <cell r="G537" t="str">
            <v>Main Es</v>
          </cell>
        </row>
        <row r="538">
          <cell r="A538">
            <v>8829</v>
          </cell>
          <cell r="B538">
            <v>5</v>
          </cell>
          <cell r="C538" t="str">
            <v>Malicdem</v>
          </cell>
          <cell r="D538" t="str">
            <v xml:space="preserve"> Art</v>
          </cell>
          <cell r="E538" t="str">
            <v>RSV</v>
          </cell>
          <cell r="F538">
            <v>8829</v>
          </cell>
          <cell r="G538" t="str">
            <v>Roosevelt Hs</v>
          </cell>
        </row>
        <row r="539">
          <cell r="A539">
            <v>8833</v>
          </cell>
          <cell r="B539">
            <v>5</v>
          </cell>
          <cell r="C539" t="str">
            <v>Malicdem</v>
          </cell>
          <cell r="D539" t="str">
            <v xml:space="preserve"> Art</v>
          </cell>
          <cell r="E539" t="str">
            <v>ROO</v>
          </cell>
          <cell r="F539">
            <v>8833</v>
          </cell>
          <cell r="G539" t="str">
            <v>Roosevelt Math/Sci Mag Hs</v>
          </cell>
        </row>
        <row r="540">
          <cell r="A540">
            <v>6575</v>
          </cell>
          <cell r="B540">
            <v>5</v>
          </cell>
          <cell r="C540" t="str">
            <v>Malicdem</v>
          </cell>
          <cell r="D540" t="str">
            <v xml:space="preserve"> Art</v>
          </cell>
          <cell r="E540" t="str">
            <v>SEC</v>
          </cell>
          <cell r="F540">
            <v>6575</v>
          </cell>
          <cell r="G540" t="str">
            <v>Second St Es</v>
          </cell>
        </row>
        <row r="541">
          <cell r="A541">
            <v>8388</v>
          </cell>
          <cell r="B541">
            <v>5</v>
          </cell>
          <cell r="C541" t="str">
            <v>Malicdem</v>
          </cell>
          <cell r="D541" t="str">
            <v xml:space="preserve"> Art</v>
          </cell>
          <cell r="E541" t="str">
            <v>STM</v>
          </cell>
          <cell r="F541">
            <v>8388</v>
          </cell>
          <cell r="G541" t="str">
            <v>Stevenson G/Ha Mag</v>
          </cell>
        </row>
        <row r="542">
          <cell r="A542">
            <v>8387</v>
          </cell>
          <cell r="B542">
            <v>5</v>
          </cell>
          <cell r="C542" t="str">
            <v>Malicdem</v>
          </cell>
          <cell r="D542" t="str">
            <v xml:space="preserve"> Art</v>
          </cell>
          <cell r="E542" t="str">
            <v>STV</v>
          </cell>
          <cell r="F542">
            <v>8387</v>
          </cell>
          <cell r="G542" t="str">
            <v>Stevenson Ms</v>
          </cell>
        </row>
        <row r="543">
          <cell r="A543">
            <v>7288</v>
          </cell>
          <cell r="B543">
            <v>5</v>
          </cell>
          <cell r="C543" t="str">
            <v>Malicdem</v>
          </cell>
          <cell r="D543" t="str">
            <v xml:space="preserve"> Art</v>
          </cell>
          <cell r="E543" t="str">
            <v>TTE</v>
          </cell>
          <cell r="F543">
            <v>7288</v>
          </cell>
          <cell r="G543" t="str">
            <v>Twenty-Eighth Es</v>
          </cell>
        </row>
        <row r="544">
          <cell r="A544">
            <v>7589</v>
          </cell>
          <cell r="B544">
            <v>5</v>
          </cell>
          <cell r="C544" t="str">
            <v>Malicdem</v>
          </cell>
          <cell r="D544" t="str">
            <v xml:space="preserve"> Art</v>
          </cell>
          <cell r="E544" t="str">
            <v>WDW</v>
          </cell>
          <cell r="F544">
            <v>7589</v>
          </cell>
          <cell r="G544" t="str">
            <v>Wadsworth Es</v>
          </cell>
        </row>
        <row r="545">
          <cell r="A545">
            <v>7640</v>
          </cell>
          <cell r="B545">
            <v>5</v>
          </cell>
          <cell r="C545" t="str">
            <v>Malicdem</v>
          </cell>
          <cell r="D545" t="str">
            <v xml:space="preserve"> Art</v>
          </cell>
          <cell r="E545" t="str">
            <v>WNE</v>
          </cell>
          <cell r="F545">
            <v>7640</v>
          </cell>
          <cell r="G545" t="str">
            <v>Wilson New Es #1</v>
          </cell>
        </row>
        <row r="546">
          <cell r="A546">
            <v>2493</v>
          </cell>
          <cell r="B546">
            <v>5</v>
          </cell>
          <cell r="C546" t="str">
            <v>Pangilinan</v>
          </cell>
          <cell r="D546" t="str">
            <v xml:space="preserve"> Lorna</v>
          </cell>
          <cell r="E546" t="str">
            <v>BRE</v>
          </cell>
          <cell r="F546">
            <v>2493</v>
          </cell>
          <cell r="G546" t="str">
            <v>Breed Es</v>
          </cell>
        </row>
        <row r="547">
          <cell r="A547">
            <v>3521</v>
          </cell>
          <cell r="B547">
            <v>5</v>
          </cell>
          <cell r="C547" t="str">
            <v>Pangilinan</v>
          </cell>
          <cell r="D547" t="str">
            <v xml:space="preserve"> Lorna</v>
          </cell>
          <cell r="E547" t="str">
            <v>EAS</v>
          </cell>
          <cell r="F547">
            <v>3521</v>
          </cell>
          <cell r="G547" t="str">
            <v>Eastman Es</v>
          </cell>
        </row>
        <row r="548">
          <cell r="A548">
            <v>3562</v>
          </cell>
          <cell r="B548">
            <v>5</v>
          </cell>
          <cell r="C548" t="str">
            <v>Pangilinan</v>
          </cell>
          <cell r="D548" t="str">
            <v xml:space="preserve"> Lorna</v>
          </cell>
          <cell r="E548" t="str">
            <v>ESE</v>
          </cell>
          <cell r="F548">
            <v>3562</v>
          </cell>
          <cell r="G548" t="str">
            <v>El Sereno Es</v>
          </cell>
        </row>
        <row r="549">
          <cell r="A549">
            <v>3932</v>
          </cell>
          <cell r="B549">
            <v>5</v>
          </cell>
          <cell r="C549" t="str">
            <v>Pangilinan</v>
          </cell>
          <cell r="D549" t="str">
            <v xml:space="preserve"> Lorna</v>
          </cell>
          <cell r="E549" t="str">
            <v>FRN</v>
          </cell>
          <cell r="F549">
            <v>3932</v>
          </cell>
          <cell r="G549" t="str">
            <v>Forty-Ninth St Es</v>
          </cell>
        </row>
        <row r="550">
          <cell r="A550">
            <v>4575</v>
          </cell>
          <cell r="B550">
            <v>5</v>
          </cell>
          <cell r="C550" t="str">
            <v>Pangilinan</v>
          </cell>
          <cell r="D550" t="str">
            <v xml:space="preserve"> Lorna</v>
          </cell>
          <cell r="E550" t="str">
            <v>HPR</v>
          </cell>
          <cell r="F550">
            <v>4575</v>
          </cell>
          <cell r="G550" t="str">
            <v>Hooper Es</v>
          </cell>
        </row>
        <row r="551">
          <cell r="A551">
            <v>4576</v>
          </cell>
          <cell r="B551">
            <v>5</v>
          </cell>
          <cell r="C551" t="str">
            <v>Pangilinan</v>
          </cell>
          <cell r="D551" t="str">
            <v xml:space="preserve"> Lorna</v>
          </cell>
          <cell r="E551" t="str">
            <v>HOO</v>
          </cell>
          <cell r="F551">
            <v>4576</v>
          </cell>
          <cell r="G551" t="str">
            <v>Hooper New Pc</v>
          </cell>
        </row>
        <row r="552">
          <cell r="A552">
            <v>4685</v>
          </cell>
          <cell r="B552">
            <v>5</v>
          </cell>
          <cell r="C552" t="str">
            <v>Pangilinan</v>
          </cell>
          <cell r="D552" t="str">
            <v xml:space="preserve"> Lorna</v>
          </cell>
          <cell r="E552" t="str">
            <v>JEE</v>
          </cell>
          <cell r="F552">
            <v>4685</v>
          </cell>
          <cell r="G552" t="str">
            <v>Jefferson New Es #7</v>
          </cell>
        </row>
        <row r="553">
          <cell r="A553">
            <v>7220</v>
          </cell>
          <cell r="B553">
            <v>5</v>
          </cell>
          <cell r="C553" t="str">
            <v>Pangilinan</v>
          </cell>
          <cell r="D553" t="str">
            <v xml:space="preserve"> Lorna</v>
          </cell>
          <cell r="E553" t="str">
            <v>TSP</v>
          </cell>
          <cell r="F553">
            <v>7220</v>
          </cell>
          <cell r="G553" t="str">
            <v>Jefferson New Pc #6</v>
          </cell>
        </row>
        <row r="554">
          <cell r="A554">
            <v>4696</v>
          </cell>
          <cell r="B554">
            <v>5</v>
          </cell>
          <cell r="C554" t="str">
            <v>Pangilinan</v>
          </cell>
          <cell r="D554" t="str">
            <v xml:space="preserve"> Lorna</v>
          </cell>
          <cell r="E554" t="str">
            <v>KNE</v>
          </cell>
          <cell r="F554">
            <v>4696</v>
          </cell>
          <cell r="G554" t="str">
            <v>Kennedy Es</v>
          </cell>
        </row>
        <row r="555">
          <cell r="A555">
            <v>4795</v>
          </cell>
          <cell r="B555">
            <v>5</v>
          </cell>
          <cell r="C555" t="str">
            <v>Pangilinan</v>
          </cell>
          <cell r="D555" t="str">
            <v xml:space="preserve"> Lorna</v>
          </cell>
          <cell r="E555" t="str">
            <v>LAT</v>
          </cell>
          <cell r="F555">
            <v>4795</v>
          </cell>
          <cell r="G555" t="str">
            <v>Latona Es</v>
          </cell>
        </row>
        <row r="556">
          <cell r="A556">
            <v>8729</v>
          </cell>
          <cell r="B556">
            <v>5</v>
          </cell>
          <cell r="C556" t="str">
            <v>Pangilinan</v>
          </cell>
          <cell r="D556" t="str">
            <v xml:space="preserve"> Lorna</v>
          </cell>
          <cell r="E556" t="str">
            <v>LNC</v>
          </cell>
          <cell r="F556">
            <v>8729</v>
          </cell>
          <cell r="G556" t="str">
            <v>Lincoln Hs</v>
          </cell>
        </row>
        <row r="557">
          <cell r="A557">
            <v>8732</v>
          </cell>
          <cell r="B557">
            <v>5</v>
          </cell>
          <cell r="C557" t="str">
            <v>Pangilinan</v>
          </cell>
          <cell r="D557" t="str">
            <v xml:space="preserve"> Lorna</v>
          </cell>
          <cell r="E557" t="str">
            <v>LMS</v>
          </cell>
          <cell r="F557">
            <v>8732</v>
          </cell>
          <cell r="G557" t="str">
            <v>Lincoln Math/Sci Mag Hs</v>
          </cell>
        </row>
        <row r="558">
          <cell r="A558">
            <v>8264</v>
          </cell>
          <cell r="B558">
            <v>5</v>
          </cell>
          <cell r="C558" t="str">
            <v>Pangilinan</v>
          </cell>
          <cell r="D558" t="str">
            <v xml:space="preserve"> Lorna</v>
          </cell>
          <cell r="E558" t="str">
            <v>NGH</v>
          </cell>
          <cell r="F558">
            <v>8264</v>
          </cell>
          <cell r="G558" t="str">
            <v>Nightingale Ms</v>
          </cell>
        </row>
        <row r="559">
          <cell r="A559">
            <v>6753</v>
          </cell>
          <cell r="B559">
            <v>5</v>
          </cell>
          <cell r="C559" t="str">
            <v>Pangilinan</v>
          </cell>
          <cell r="D559" t="str">
            <v xml:space="preserve"> Lorna</v>
          </cell>
          <cell r="E559" t="str">
            <v>SRP</v>
          </cell>
          <cell r="F559">
            <v>6753</v>
          </cell>
          <cell r="G559" t="str">
            <v>Sierra Park Es</v>
          </cell>
        </row>
        <row r="560">
          <cell r="A560">
            <v>6849</v>
          </cell>
          <cell r="B560">
            <v>5</v>
          </cell>
          <cell r="C560" t="str">
            <v>Pangilinan</v>
          </cell>
          <cell r="D560" t="str">
            <v xml:space="preserve"> Lorna</v>
          </cell>
          <cell r="E560" t="str">
            <v>SOT</v>
          </cell>
          <cell r="F560">
            <v>6849</v>
          </cell>
          <cell r="G560" t="str">
            <v>Soto Es</v>
          </cell>
        </row>
        <row r="561">
          <cell r="A561">
            <v>7219</v>
          </cell>
          <cell r="B561">
            <v>5</v>
          </cell>
          <cell r="C561" t="str">
            <v>Pangilinan</v>
          </cell>
          <cell r="D561" t="str">
            <v xml:space="preserve"> Lorna</v>
          </cell>
          <cell r="E561" t="str">
            <v>TRN</v>
          </cell>
          <cell r="F561">
            <v>7219</v>
          </cell>
          <cell r="G561" t="str">
            <v>Trinity Es</v>
          </cell>
        </row>
        <row r="562">
          <cell r="A562">
            <v>7370</v>
          </cell>
          <cell r="B562">
            <v>5</v>
          </cell>
          <cell r="C562" t="str">
            <v>Pangilinan</v>
          </cell>
          <cell r="D562" t="str">
            <v xml:space="preserve"> Lorna</v>
          </cell>
          <cell r="E562" t="str">
            <v>UTH</v>
          </cell>
          <cell r="F562">
            <v>7370</v>
          </cell>
          <cell r="G562" t="str">
            <v>Utah Es</v>
          </cell>
        </row>
        <row r="563">
          <cell r="A563">
            <v>7654</v>
          </cell>
          <cell r="B563">
            <v>5</v>
          </cell>
          <cell r="C563" t="str">
            <v>Pangilinan</v>
          </cell>
          <cell r="D563" t="str">
            <v xml:space="preserve"> Lorna</v>
          </cell>
          <cell r="E563" t="str">
            <v>WVR</v>
          </cell>
          <cell r="F563">
            <v>7654</v>
          </cell>
          <cell r="G563" t="str">
            <v>West Vernon Es</v>
          </cell>
        </row>
        <row r="564">
          <cell r="A564">
            <v>3105</v>
          </cell>
          <cell r="B564">
            <v>5</v>
          </cell>
          <cell r="C564" t="str">
            <v>Ruiz</v>
          </cell>
          <cell r="D564" t="str">
            <v xml:space="preserve"> Rey</v>
          </cell>
          <cell r="E564" t="str">
            <v>CSP</v>
          </cell>
          <cell r="F564">
            <v>3105</v>
          </cell>
          <cell r="G564" t="str">
            <v>Arco Iris Primary Center</v>
          </cell>
        </row>
        <row r="565">
          <cell r="A565">
            <v>2219</v>
          </cell>
          <cell r="B565">
            <v>5</v>
          </cell>
          <cell r="C565" t="str">
            <v>Ruiz</v>
          </cell>
          <cell r="D565" t="str">
            <v xml:space="preserve"> Rey</v>
          </cell>
          <cell r="E565" t="str">
            <v>ASC</v>
          </cell>
          <cell r="F565">
            <v>2219</v>
          </cell>
          <cell r="G565" t="str">
            <v>Ascot Es</v>
          </cell>
        </row>
        <row r="566">
          <cell r="A566">
            <v>2397</v>
          </cell>
          <cell r="B566">
            <v>5</v>
          </cell>
          <cell r="C566" t="str">
            <v>Ruiz</v>
          </cell>
          <cell r="D566" t="str">
            <v xml:space="preserve"> Rey</v>
          </cell>
          <cell r="E566" t="str">
            <v>BVD</v>
          </cell>
          <cell r="F566">
            <v>2397</v>
          </cell>
          <cell r="G566" t="str">
            <v>Belvedere Es</v>
          </cell>
        </row>
        <row r="567">
          <cell r="A567">
            <v>2562</v>
          </cell>
          <cell r="B567">
            <v>5</v>
          </cell>
          <cell r="C567" t="str">
            <v>Ruiz</v>
          </cell>
          <cell r="D567" t="str">
            <v xml:space="preserve"> Rey</v>
          </cell>
          <cell r="E567" t="str">
            <v>BKY</v>
          </cell>
          <cell r="F567">
            <v>2562</v>
          </cell>
          <cell r="G567" t="str">
            <v>Brooklyn Es</v>
          </cell>
        </row>
        <row r="568">
          <cell r="A568">
            <v>3315</v>
          </cell>
          <cell r="B568">
            <v>5</v>
          </cell>
          <cell r="C568" t="str">
            <v>Ruiz</v>
          </cell>
          <cell r="D568" t="str">
            <v xml:space="preserve"> Rey</v>
          </cell>
          <cell r="E568" t="str">
            <v>DAC</v>
          </cell>
          <cell r="F568">
            <v>3315</v>
          </cell>
          <cell r="G568" t="str">
            <v>Dena Es</v>
          </cell>
        </row>
        <row r="569">
          <cell r="A569">
            <v>3426</v>
          </cell>
          <cell r="B569">
            <v>5</v>
          </cell>
          <cell r="C569" t="str">
            <v>Ruiz</v>
          </cell>
          <cell r="D569" t="str">
            <v xml:space="preserve"> Rey</v>
          </cell>
          <cell r="E569" t="str">
            <v>DEN</v>
          </cell>
          <cell r="F569">
            <v>3426</v>
          </cell>
          <cell r="G569" t="str">
            <v>Dena New PC</v>
          </cell>
        </row>
        <row r="570">
          <cell r="A570">
            <v>3699</v>
          </cell>
          <cell r="B570">
            <v>5</v>
          </cell>
          <cell r="C570" t="str">
            <v>Ruiz</v>
          </cell>
          <cell r="D570" t="str">
            <v xml:space="preserve"> Rey</v>
          </cell>
          <cell r="E570" t="str">
            <v>EVE</v>
          </cell>
          <cell r="F570">
            <v>3699</v>
          </cell>
          <cell r="G570" t="str">
            <v>Evergreen Es</v>
          </cell>
        </row>
        <row r="571">
          <cell r="A571">
            <v>4137</v>
          </cell>
          <cell r="B571">
            <v>5</v>
          </cell>
          <cell r="C571" t="str">
            <v>Ruiz</v>
          </cell>
          <cell r="D571" t="str">
            <v xml:space="preserve"> Rey</v>
          </cell>
          <cell r="E571" t="str">
            <v>GLA</v>
          </cell>
          <cell r="F571">
            <v>4137</v>
          </cell>
          <cell r="G571" t="str">
            <v>Glen Alta Es</v>
          </cell>
        </row>
        <row r="572">
          <cell r="A572">
            <v>4301</v>
          </cell>
          <cell r="B572">
            <v>5</v>
          </cell>
          <cell r="C572" t="str">
            <v>Ruiz</v>
          </cell>
          <cell r="D572" t="str">
            <v xml:space="preserve"> Rey</v>
          </cell>
          <cell r="E572" t="str">
            <v>GRF</v>
          </cell>
          <cell r="F572">
            <v>4301</v>
          </cell>
          <cell r="G572" t="str">
            <v>Griffin Es</v>
          </cell>
        </row>
        <row r="573">
          <cell r="A573">
            <v>4438</v>
          </cell>
          <cell r="B573">
            <v>5</v>
          </cell>
          <cell r="C573" t="str">
            <v>Ruiz</v>
          </cell>
          <cell r="D573" t="str">
            <v xml:space="preserve"> Rey</v>
          </cell>
          <cell r="E573" t="str">
            <v>HRR</v>
          </cell>
          <cell r="F573">
            <v>4438</v>
          </cell>
          <cell r="G573" t="str">
            <v>Harrison Es</v>
          </cell>
        </row>
        <row r="574">
          <cell r="A574">
            <v>4534</v>
          </cell>
          <cell r="B574">
            <v>5</v>
          </cell>
          <cell r="C574" t="str">
            <v>Ruiz</v>
          </cell>
          <cell r="D574" t="str">
            <v xml:space="preserve"> Rey</v>
          </cell>
          <cell r="E574" t="str">
            <v>HLL</v>
          </cell>
          <cell r="F574">
            <v>4534</v>
          </cell>
          <cell r="G574" t="str">
            <v>Hillside Es</v>
          </cell>
        </row>
        <row r="575">
          <cell r="A575">
            <v>8180</v>
          </cell>
          <cell r="B575">
            <v>5</v>
          </cell>
          <cell r="C575" t="str">
            <v>Ruiz</v>
          </cell>
          <cell r="D575" t="str">
            <v xml:space="preserve"> Rey</v>
          </cell>
          <cell r="E575" t="str">
            <v>HMT</v>
          </cell>
          <cell r="F575">
            <v>8180</v>
          </cell>
          <cell r="G575" t="str">
            <v>Hollenbeck Math Mag</v>
          </cell>
        </row>
        <row r="576">
          <cell r="A576">
            <v>8179</v>
          </cell>
          <cell r="B576">
            <v>5</v>
          </cell>
          <cell r="C576" t="str">
            <v>Ruiz</v>
          </cell>
          <cell r="D576" t="str">
            <v xml:space="preserve"> Rey</v>
          </cell>
          <cell r="E576" t="str">
            <v>HOL</v>
          </cell>
          <cell r="F576">
            <v>8179</v>
          </cell>
          <cell r="G576" t="str">
            <v>Hollenbeck Ms</v>
          </cell>
        </row>
        <row r="577">
          <cell r="A577">
            <v>4680</v>
          </cell>
          <cell r="B577">
            <v>5</v>
          </cell>
          <cell r="C577" t="str">
            <v>Ruiz</v>
          </cell>
          <cell r="D577" t="str">
            <v xml:space="preserve"> Rey</v>
          </cell>
          <cell r="E577" t="str">
            <v>JE1</v>
          </cell>
          <cell r="F577">
            <v>4680</v>
          </cell>
          <cell r="G577" t="str">
            <v>Jefferson New Es #1</v>
          </cell>
        </row>
        <row r="578">
          <cell r="A578">
            <v>4945</v>
          </cell>
          <cell r="B578">
            <v>5</v>
          </cell>
          <cell r="C578" t="str">
            <v>Ruiz</v>
          </cell>
          <cell r="D578" t="str">
            <v xml:space="preserve"> Rey</v>
          </cell>
          <cell r="E578" t="str">
            <v>LOR</v>
          </cell>
          <cell r="F578">
            <v>4945</v>
          </cell>
          <cell r="G578" t="str">
            <v>Lorena Es</v>
          </cell>
        </row>
        <row r="579">
          <cell r="A579">
            <v>1953</v>
          </cell>
          <cell r="B579">
            <v>5</v>
          </cell>
          <cell r="C579" t="str">
            <v>Ruiz</v>
          </cell>
          <cell r="D579" t="str">
            <v xml:space="preserve"> Rey</v>
          </cell>
          <cell r="E579" t="str">
            <v>PER</v>
          </cell>
          <cell r="F579">
            <v>1953</v>
          </cell>
          <cell r="G579" t="str">
            <v>Perez Sp Ed Ctr</v>
          </cell>
        </row>
        <row r="580">
          <cell r="A580">
            <v>6685</v>
          </cell>
          <cell r="B580">
            <v>5</v>
          </cell>
          <cell r="C580" t="str">
            <v>Ruiz</v>
          </cell>
          <cell r="D580" t="str">
            <v xml:space="preserve"> Rey</v>
          </cell>
          <cell r="E580" t="str">
            <v>SHR</v>
          </cell>
          <cell r="F580">
            <v>6685</v>
          </cell>
          <cell r="G580" t="str">
            <v>Sheridan Es</v>
          </cell>
        </row>
        <row r="581">
          <cell r="A581">
            <v>6836</v>
          </cell>
          <cell r="B581">
            <v>5</v>
          </cell>
          <cell r="C581" t="str">
            <v>Ruiz</v>
          </cell>
          <cell r="D581" t="str">
            <v xml:space="preserve"> Rey</v>
          </cell>
          <cell r="E581" t="str">
            <v>SOL</v>
          </cell>
          <cell r="F581">
            <v>6836</v>
          </cell>
          <cell r="G581" t="str">
            <v>Solano Es</v>
          </cell>
        </row>
        <row r="582">
          <cell r="A582">
            <v>8619</v>
          </cell>
          <cell r="B582">
            <v>5</v>
          </cell>
          <cell r="C582" t="str">
            <v>Ruiz</v>
          </cell>
          <cell r="D582" t="str">
            <v xml:space="preserve"> Rey</v>
          </cell>
          <cell r="E582" t="str">
            <v>WLA</v>
          </cell>
          <cell r="F582">
            <v>8619</v>
          </cell>
          <cell r="G582" t="str">
            <v>Wilson Adm/Law Mag Hs</v>
          </cell>
        </row>
        <row r="583">
          <cell r="A583">
            <v>8618</v>
          </cell>
          <cell r="B583">
            <v>5</v>
          </cell>
          <cell r="C583" t="str">
            <v>Ruiz</v>
          </cell>
          <cell r="D583" t="str">
            <v xml:space="preserve"> Rey</v>
          </cell>
          <cell r="E583" t="str">
            <v>WLS</v>
          </cell>
          <cell r="F583">
            <v>8618</v>
          </cell>
          <cell r="G583" t="str">
            <v>Wilson Hs</v>
          </cell>
        </row>
        <row r="584">
          <cell r="A584">
            <v>8613</v>
          </cell>
          <cell r="B584">
            <v>5</v>
          </cell>
          <cell r="C584" t="str">
            <v>Ruiz</v>
          </cell>
          <cell r="D584" t="str">
            <v xml:space="preserve"> Rey</v>
          </cell>
          <cell r="E584" t="str">
            <v>WPA</v>
          </cell>
          <cell r="F584">
            <v>8613</v>
          </cell>
          <cell r="G584" t="str">
            <v>Wilson Police Academy Hs</v>
          </cell>
        </row>
        <row r="585">
          <cell r="A585">
            <v>2014</v>
          </cell>
          <cell r="B585">
            <v>5</v>
          </cell>
          <cell r="C585" t="str">
            <v>Sarceno</v>
          </cell>
          <cell r="D585" t="str">
            <v xml:space="preserve"> Susana</v>
          </cell>
          <cell r="E585" t="str">
            <v>ALB</v>
          </cell>
          <cell r="F585">
            <v>2014</v>
          </cell>
          <cell r="G585" t="str">
            <v>Albion St Es</v>
          </cell>
        </row>
        <row r="586">
          <cell r="A586">
            <v>2521</v>
          </cell>
          <cell r="B586">
            <v>5</v>
          </cell>
          <cell r="C586" t="str">
            <v>Sarceno</v>
          </cell>
          <cell r="D586" t="str">
            <v xml:space="preserve"> Susana</v>
          </cell>
          <cell r="E586" t="str">
            <v>BRG</v>
          </cell>
          <cell r="F586">
            <v>2521</v>
          </cell>
          <cell r="G586" t="str">
            <v>Bridge Es</v>
          </cell>
        </row>
        <row r="587">
          <cell r="A587">
            <v>3096</v>
          </cell>
          <cell r="B587">
            <v>5</v>
          </cell>
          <cell r="C587" t="str">
            <v>Sarceno</v>
          </cell>
          <cell r="D587" t="str">
            <v xml:space="preserve"> Susana</v>
          </cell>
          <cell r="E587" t="str">
            <v>CTT</v>
          </cell>
          <cell r="F587">
            <v>3096</v>
          </cell>
          <cell r="G587" t="str">
            <v>City Terrace Es</v>
          </cell>
        </row>
        <row r="588">
          <cell r="A588">
            <v>3836</v>
          </cell>
          <cell r="B588">
            <v>5</v>
          </cell>
          <cell r="C588" t="str">
            <v>Sarceno</v>
          </cell>
          <cell r="D588" t="str">
            <v xml:space="preserve"> Susana</v>
          </cell>
          <cell r="E588" t="str">
            <v>FIR</v>
          </cell>
          <cell r="F588">
            <v>3836</v>
          </cell>
          <cell r="G588" t="str">
            <v>First St Es</v>
          </cell>
        </row>
        <row r="589">
          <cell r="A589">
            <v>8680</v>
          </cell>
          <cell r="B589">
            <v>5</v>
          </cell>
          <cell r="C589" t="str">
            <v>Sarceno</v>
          </cell>
          <cell r="D589" t="str">
            <v xml:space="preserve"> Susana</v>
          </cell>
          <cell r="E589" t="str">
            <v>GFC</v>
          </cell>
          <cell r="F589">
            <v>8680</v>
          </cell>
          <cell r="G589" t="str">
            <v>Garfield Comp/Sci Mag Hs</v>
          </cell>
        </row>
        <row r="590">
          <cell r="A590">
            <v>8679</v>
          </cell>
          <cell r="B590">
            <v>5</v>
          </cell>
          <cell r="C590" t="str">
            <v>Sarceno</v>
          </cell>
          <cell r="D590" t="str">
            <v xml:space="preserve"> Susana</v>
          </cell>
          <cell r="E590" t="str">
            <v>GFH</v>
          </cell>
          <cell r="F590">
            <v>8679</v>
          </cell>
          <cell r="G590" t="str">
            <v>Garfield Hs</v>
          </cell>
        </row>
        <row r="591">
          <cell r="A591">
            <v>8167</v>
          </cell>
          <cell r="B591">
            <v>5</v>
          </cell>
          <cell r="C591" t="str">
            <v>Sarceno</v>
          </cell>
          <cell r="D591" t="str">
            <v xml:space="preserve"> Susana</v>
          </cell>
          <cell r="E591" t="str">
            <v>GFM</v>
          </cell>
          <cell r="F591">
            <v>8167</v>
          </cell>
          <cell r="G591" t="str">
            <v>Griffith Math/Sci Mag</v>
          </cell>
        </row>
        <row r="592">
          <cell r="A592">
            <v>8168</v>
          </cell>
          <cell r="B592">
            <v>5</v>
          </cell>
          <cell r="C592" t="str">
            <v>Sarceno</v>
          </cell>
          <cell r="D592" t="str">
            <v xml:space="preserve"> Susana</v>
          </cell>
          <cell r="E592" t="str">
            <v>GFJ</v>
          </cell>
          <cell r="F592">
            <v>8168</v>
          </cell>
          <cell r="G592" t="str">
            <v>Griffith Ms</v>
          </cell>
        </row>
        <row r="593">
          <cell r="A593">
            <v>6274</v>
          </cell>
          <cell r="B593">
            <v>5</v>
          </cell>
          <cell r="C593" t="str">
            <v>Sarceno</v>
          </cell>
          <cell r="D593" t="str">
            <v xml:space="preserve"> Susana</v>
          </cell>
          <cell r="E593" t="str">
            <v>HMS</v>
          </cell>
          <cell r="F593">
            <v>6274</v>
          </cell>
          <cell r="G593" t="str">
            <v>Hamasaki Es</v>
          </cell>
        </row>
        <row r="594">
          <cell r="A594">
            <v>5082</v>
          </cell>
          <cell r="B594">
            <v>5</v>
          </cell>
          <cell r="C594" t="str">
            <v>Sarceno</v>
          </cell>
          <cell r="D594" t="str">
            <v xml:space="preserve"> Susana</v>
          </cell>
          <cell r="E594" t="str">
            <v>MAL</v>
          </cell>
          <cell r="F594">
            <v>5082</v>
          </cell>
          <cell r="G594" t="str">
            <v>Malabar Es</v>
          </cell>
        </row>
        <row r="595">
          <cell r="A595">
            <v>5137</v>
          </cell>
          <cell r="B595">
            <v>5</v>
          </cell>
          <cell r="C595" t="str">
            <v>Sarceno</v>
          </cell>
          <cell r="D595" t="str">
            <v xml:space="preserve"> Susana</v>
          </cell>
          <cell r="E595" t="str">
            <v>MAR</v>
          </cell>
          <cell r="F595">
            <v>5137</v>
          </cell>
          <cell r="G595" t="str">
            <v>Marianna Es</v>
          </cell>
        </row>
        <row r="596">
          <cell r="A596">
            <v>5425</v>
          </cell>
          <cell r="B596">
            <v>5</v>
          </cell>
          <cell r="C596" t="str">
            <v>Sarceno</v>
          </cell>
          <cell r="D596" t="str">
            <v xml:space="preserve"> Susana</v>
          </cell>
          <cell r="E596" t="str">
            <v>MLT</v>
          </cell>
          <cell r="F596">
            <v>5425</v>
          </cell>
          <cell r="G596" t="str">
            <v>Multnomah Es</v>
          </cell>
        </row>
        <row r="597">
          <cell r="A597">
            <v>5426</v>
          </cell>
          <cell r="B597">
            <v>5</v>
          </cell>
          <cell r="C597" t="str">
            <v>Sarceno</v>
          </cell>
          <cell r="D597" t="str">
            <v xml:space="preserve"> Susana</v>
          </cell>
          <cell r="E597" t="str">
            <v>MLG</v>
          </cell>
          <cell r="F597">
            <v>5426</v>
          </cell>
          <cell r="G597" t="str">
            <v>Multnomah Hg Mag</v>
          </cell>
        </row>
        <row r="598">
          <cell r="A598">
            <v>5427</v>
          </cell>
          <cell r="B598">
            <v>5</v>
          </cell>
          <cell r="C598" t="str">
            <v>Sarceno</v>
          </cell>
          <cell r="D598" t="str">
            <v xml:space="preserve"> Susana</v>
          </cell>
          <cell r="E598" t="str">
            <v>MEM</v>
          </cell>
          <cell r="F598">
            <v>5427</v>
          </cell>
          <cell r="G598" t="str">
            <v>Multnomah Sci Mag</v>
          </cell>
        </row>
        <row r="599">
          <cell r="A599">
            <v>5438</v>
          </cell>
          <cell r="B599">
            <v>5</v>
          </cell>
          <cell r="C599" t="str">
            <v>Sarceno</v>
          </cell>
          <cell r="D599" t="str">
            <v xml:space="preserve"> Susana</v>
          </cell>
          <cell r="E599" t="str">
            <v>MUR</v>
          </cell>
          <cell r="F599">
            <v>5438</v>
          </cell>
          <cell r="G599" t="str">
            <v>Murchison Es</v>
          </cell>
        </row>
        <row r="600">
          <cell r="A600">
            <v>5466</v>
          </cell>
          <cell r="B600">
            <v>5</v>
          </cell>
          <cell r="C600" t="str">
            <v>Sarceno</v>
          </cell>
          <cell r="D600" t="str">
            <v xml:space="preserve"> Susana</v>
          </cell>
          <cell r="E600" t="str">
            <v>NVN</v>
          </cell>
          <cell r="F600">
            <v>5466</v>
          </cell>
          <cell r="G600" t="str">
            <v>Nevin Es</v>
          </cell>
        </row>
        <row r="601">
          <cell r="A601">
            <v>6425</v>
          </cell>
          <cell r="B601">
            <v>5</v>
          </cell>
          <cell r="C601" t="str">
            <v>Sarceno</v>
          </cell>
          <cell r="D601" t="str">
            <v xml:space="preserve"> Susana</v>
          </cell>
          <cell r="E601" t="str">
            <v>ROW</v>
          </cell>
          <cell r="F601">
            <v>6425</v>
          </cell>
          <cell r="G601" t="str">
            <v>Rowan Es</v>
          </cell>
        </row>
        <row r="602">
          <cell r="A602">
            <v>6426</v>
          </cell>
          <cell r="B602">
            <v>5</v>
          </cell>
          <cell r="C602" t="str">
            <v>Sarceno</v>
          </cell>
          <cell r="D602" t="str">
            <v xml:space="preserve"> Susana</v>
          </cell>
          <cell r="E602" t="str">
            <v>RON</v>
          </cell>
          <cell r="F602">
            <v>6426</v>
          </cell>
          <cell r="G602" t="str">
            <v>Rowan New PC</v>
          </cell>
        </row>
        <row r="603">
          <cell r="A603">
            <v>6507</v>
          </cell>
          <cell r="B603">
            <v>5</v>
          </cell>
          <cell r="C603" t="str">
            <v>Sarceno</v>
          </cell>
          <cell r="D603" t="str">
            <v xml:space="preserve"> Susana</v>
          </cell>
          <cell r="E603" t="str">
            <v>SPE</v>
          </cell>
          <cell r="F603">
            <v>6507</v>
          </cell>
          <cell r="G603" t="str">
            <v>San Pedro Es</v>
          </cell>
        </row>
        <row r="604">
          <cell r="A604">
            <v>6767</v>
          </cell>
          <cell r="B604">
            <v>5</v>
          </cell>
          <cell r="C604" t="str">
            <v>Sarceno</v>
          </cell>
          <cell r="D604" t="str">
            <v xml:space="preserve"> Susana</v>
          </cell>
          <cell r="E604" t="str">
            <v>SRV</v>
          </cell>
          <cell r="F604">
            <v>6767</v>
          </cell>
          <cell r="G604" t="str">
            <v>Sierra Vista Es</v>
          </cell>
        </row>
        <row r="605">
          <cell r="A605">
            <v>6988</v>
          </cell>
          <cell r="B605">
            <v>5</v>
          </cell>
          <cell r="C605" t="str">
            <v>Sarceno</v>
          </cell>
          <cell r="D605" t="str">
            <v xml:space="preserve"> Susana</v>
          </cell>
          <cell r="E605" t="str">
            <v>SNR</v>
          </cell>
          <cell r="F605">
            <v>6988</v>
          </cell>
          <cell r="G605" t="str">
            <v>Sunrise Es</v>
          </cell>
        </row>
        <row r="606">
          <cell r="A606">
            <v>7274</v>
          </cell>
          <cell r="B606">
            <v>5</v>
          </cell>
          <cell r="C606" t="str">
            <v>Sarceno</v>
          </cell>
          <cell r="D606" t="str">
            <v xml:space="preserve"> Susana</v>
          </cell>
          <cell r="E606" t="str">
            <v>TWT</v>
          </cell>
          <cell r="F606">
            <v>7274</v>
          </cell>
          <cell r="G606" t="str">
            <v>Twentieth St Es</v>
          </cell>
        </row>
        <row r="607">
          <cell r="A607">
            <v>2589</v>
          </cell>
          <cell r="B607">
            <v>6</v>
          </cell>
          <cell r="C607" t="str">
            <v>Echavarria</v>
          </cell>
          <cell r="D607" t="str">
            <v>Lourdes</v>
          </cell>
          <cell r="E607" t="str">
            <v>BRY</v>
          </cell>
          <cell r="F607">
            <v>2589</v>
          </cell>
          <cell r="G607" t="str">
            <v>Bryson Ave. E.S.</v>
          </cell>
        </row>
        <row r="608">
          <cell r="A608">
            <v>2590</v>
          </cell>
          <cell r="B608">
            <v>6</v>
          </cell>
          <cell r="C608" t="str">
            <v>Echavarria</v>
          </cell>
          <cell r="D608" t="str">
            <v>Lourdes</v>
          </cell>
          <cell r="E608" t="str">
            <v>BMA</v>
          </cell>
          <cell r="F608">
            <v>2590</v>
          </cell>
          <cell r="G608" t="str">
            <v>Bryson Ave. Magnet</v>
          </cell>
        </row>
        <row r="609">
          <cell r="A609">
            <v>6880</v>
          </cell>
          <cell r="B609">
            <v>6</v>
          </cell>
          <cell r="C609" t="str">
            <v>Echavarria</v>
          </cell>
          <cell r="D609" t="str">
            <v>Lourdes</v>
          </cell>
          <cell r="E609" t="str">
            <v>SG4</v>
          </cell>
          <cell r="F609">
            <v>6880</v>
          </cell>
          <cell r="G609" t="str">
            <v>Independence  E.S.</v>
          </cell>
        </row>
        <row r="610">
          <cell r="A610">
            <v>6881</v>
          </cell>
          <cell r="B610">
            <v>6</v>
          </cell>
          <cell r="C610" t="str">
            <v>Echavarria</v>
          </cell>
          <cell r="D610" t="str">
            <v>Lourdes</v>
          </cell>
          <cell r="E610" t="str">
            <v>INM</v>
          </cell>
          <cell r="F610">
            <v>6881</v>
          </cell>
          <cell r="G610" t="str">
            <v>Independence Magnet</v>
          </cell>
        </row>
        <row r="611">
          <cell r="A611">
            <v>4863</v>
          </cell>
          <cell r="B611">
            <v>6</v>
          </cell>
          <cell r="C611" t="str">
            <v>Echavarria</v>
          </cell>
          <cell r="D611" t="str">
            <v>Lourdes</v>
          </cell>
          <cell r="E611" t="str">
            <v>LIB</v>
          </cell>
          <cell r="F611">
            <v>4863</v>
          </cell>
          <cell r="G611" t="str">
            <v>Liberty Blvd E.S.</v>
          </cell>
        </row>
        <row r="612">
          <cell r="A612">
            <v>6878</v>
          </cell>
          <cell r="B612">
            <v>6</v>
          </cell>
          <cell r="C612" t="str">
            <v>Echavarria</v>
          </cell>
          <cell r="D612" t="str">
            <v>Lourdes</v>
          </cell>
          <cell r="E612" t="str">
            <v>MTR</v>
          </cell>
          <cell r="F612">
            <v>6878</v>
          </cell>
          <cell r="G612" t="str">
            <v>Montara Street E.S.</v>
          </cell>
        </row>
        <row r="613">
          <cell r="A613">
            <v>6882</v>
          </cell>
          <cell r="B613">
            <v>6</v>
          </cell>
          <cell r="C613" t="str">
            <v>Echavarria</v>
          </cell>
          <cell r="D613" t="str">
            <v>Lourdes</v>
          </cell>
          <cell r="E613" t="str">
            <v>MTM</v>
          </cell>
          <cell r="F613">
            <v>6882</v>
          </cell>
          <cell r="G613" t="str">
            <v>Montara Street Magnet</v>
          </cell>
        </row>
        <row r="614">
          <cell r="A614">
            <v>6466</v>
          </cell>
          <cell r="B614">
            <v>6</v>
          </cell>
          <cell r="C614" t="str">
            <v>Echavarria</v>
          </cell>
          <cell r="D614" t="str">
            <v>Lourdes</v>
          </cell>
          <cell r="E614" t="str">
            <v>SGB</v>
          </cell>
          <cell r="F614">
            <v>6466</v>
          </cell>
          <cell r="G614" t="str">
            <v>San Gabriel E.S.</v>
          </cell>
        </row>
        <row r="615">
          <cell r="A615">
            <v>6875</v>
          </cell>
          <cell r="B615">
            <v>6</v>
          </cell>
          <cell r="C615" t="str">
            <v>Echavarria</v>
          </cell>
          <cell r="D615" t="str">
            <v>Lourdes</v>
          </cell>
          <cell r="E615" t="str">
            <v>SME</v>
          </cell>
          <cell r="F615">
            <v>6875</v>
          </cell>
          <cell r="G615" t="str">
            <v>San Miguel Ave. E.S.</v>
          </cell>
        </row>
        <row r="616">
          <cell r="A616">
            <v>6876</v>
          </cell>
          <cell r="B616">
            <v>6</v>
          </cell>
          <cell r="C616" t="str">
            <v>Echavarria</v>
          </cell>
          <cell r="D616" t="str">
            <v>Lourdes</v>
          </cell>
          <cell r="E616" t="str">
            <v>SMM</v>
          </cell>
          <cell r="F616">
            <v>6876</v>
          </cell>
          <cell r="G616" t="str">
            <v>San Miguel Ave. Magnet</v>
          </cell>
        </row>
        <row r="617">
          <cell r="A617">
            <v>3210</v>
          </cell>
          <cell r="B617">
            <v>6</v>
          </cell>
          <cell r="C617" t="str">
            <v>Echavarria</v>
          </cell>
          <cell r="D617" t="str">
            <v>Lourdes</v>
          </cell>
          <cell r="E617" t="str">
            <v>CYH</v>
          </cell>
          <cell r="F617">
            <v>3210</v>
          </cell>
          <cell r="G617" t="str">
            <v>South Gate #6 E.S.</v>
          </cell>
        </row>
        <row r="618">
          <cell r="A618">
            <v>6904</v>
          </cell>
          <cell r="B618">
            <v>6</v>
          </cell>
          <cell r="C618" t="str">
            <v>Echavarria</v>
          </cell>
          <cell r="D618" t="str">
            <v>Lourdes</v>
          </cell>
          <cell r="E618" t="str">
            <v>STA</v>
          </cell>
          <cell r="F618">
            <v>6904</v>
          </cell>
          <cell r="G618" t="str">
            <v>Stanford Ave. E.S.</v>
          </cell>
        </row>
        <row r="619">
          <cell r="A619">
            <v>6905</v>
          </cell>
          <cell r="B619">
            <v>6</v>
          </cell>
          <cell r="C619" t="str">
            <v>Echavarria</v>
          </cell>
          <cell r="D619" t="str">
            <v>Lourdes</v>
          </cell>
          <cell r="E619" t="str">
            <v>CYS</v>
          </cell>
          <cell r="F619">
            <v>6905</v>
          </cell>
          <cell r="G619" t="str">
            <v>Stanford Ave. P.C.</v>
          </cell>
        </row>
        <row r="620">
          <cell r="A620">
            <v>7260</v>
          </cell>
          <cell r="B620">
            <v>6</v>
          </cell>
          <cell r="C620" t="str">
            <v>Echavarria</v>
          </cell>
          <cell r="D620" t="str">
            <v>Lourdes</v>
          </cell>
          <cell r="E620" t="str">
            <v>TWE</v>
          </cell>
          <cell r="F620">
            <v>7260</v>
          </cell>
          <cell r="G620" t="str">
            <v>Tweedy Blvd E.S.</v>
          </cell>
        </row>
        <row r="621">
          <cell r="A621">
            <v>7507</v>
          </cell>
          <cell r="B621">
            <v>6</v>
          </cell>
          <cell r="C621" t="str">
            <v>Echavarria</v>
          </cell>
          <cell r="D621" t="str">
            <v>Lourdes</v>
          </cell>
          <cell r="E621" t="str">
            <v>VCT</v>
          </cell>
          <cell r="F621">
            <v>7507</v>
          </cell>
          <cell r="G621" t="str">
            <v>Victoria Ave. E.S.</v>
          </cell>
        </row>
        <row r="622">
          <cell r="A622">
            <v>8153</v>
          </cell>
          <cell r="B622">
            <v>6</v>
          </cell>
          <cell r="C622" t="str">
            <v>Echavarria</v>
          </cell>
          <cell r="D622" t="str">
            <v>Lourdes</v>
          </cell>
          <cell r="E622" t="str">
            <v>CYJ</v>
          </cell>
          <cell r="F622">
            <v>8153</v>
          </cell>
          <cell r="G622" t="str">
            <v>Southeast Middle School</v>
          </cell>
        </row>
        <row r="623">
          <cell r="A623">
            <v>8701</v>
          </cell>
          <cell r="B623">
            <v>6</v>
          </cell>
          <cell r="C623" t="str">
            <v>Echavarria</v>
          </cell>
          <cell r="D623" t="str">
            <v>Lourdes</v>
          </cell>
          <cell r="E623" t="str">
            <v>INT</v>
          </cell>
          <cell r="F623">
            <v>8701</v>
          </cell>
          <cell r="G623" t="str">
            <v>International Studies School</v>
          </cell>
        </row>
        <row r="624">
          <cell r="A624">
            <v>8377</v>
          </cell>
          <cell r="B624">
            <v>6</v>
          </cell>
          <cell r="C624" t="str">
            <v>Echavarria</v>
          </cell>
          <cell r="D624" t="str">
            <v>Lourdes</v>
          </cell>
          <cell r="E624" t="str">
            <v>SGJ</v>
          </cell>
          <cell r="F624">
            <v>8377</v>
          </cell>
          <cell r="G624" t="str">
            <v>South Gate Middle School</v>
          </cell>
        </row>
        <row r="625">
          <cell r="A625">
            <v>8382</v>
          </cell>
          <cell r="B625">
            <v>6</v>
          </cell>
          <cell r="C625" t="str">
            <v>Echavarria</v>
          </cell>
          <cell r="D625" t="str">
            <v>Lourdes</v>
          </cell>
          <cell r="E625" t="str">
            <v>SGT</v>
          </cell>
          <cell r="F625">
            <v>8382</v>
          </cell>
          <cell r="G625" t="str">
            <v>South Gate Magnet</v>
          </cell>
        </row>
        <row r="626">
          <cell r="A626">
            <v>8881</v>
          </cell>
          <cell r="B626">
            <v>6</v>
          </cell>
          <cell r="C626" t="str">
            <v>Echavarria</v>
          </cell>
          <cell r="D626" t="str">
            <v>Lourdes</v>
          </cell>
          <cell r="E626" t="str">
            <v>CYK</v>
          </cell>
          <cell r="F626">
            <v>8881</v>
          </cell>
          <cell r="G626" t="str">
            <v>Southeast High School</v>
          </cell>
        </row>
        <row r="627">
          <cell r="A627">
            <v>8871</v>
          </cell>
          <cell r="B627">
            <v>6</v>
          </cell>
          <cell r="C627" t="str">
            <v>Echavarria</v>
          </cell>
          <cell r="D627" t="str">
            <v>Lourdes</v>
          </cell>
          <cell r="E627" t="str">
            <v>SGH</v>
          </cell>
          <cell r="F627">
            <v>8871</v>
          </cell>
          <cell r="G627" t="str">
            <v>South Gate High School</v>
          </cell>
        </row>
        <row r="628">
          <cell r="A628">
            <v>8873</v>
          </cell>
          <cell r="B628">
            <v>6</v>
          </cell>
          <cell r="C628" t="str">
            <v>Echavarria</v>
          </cell>
          <cell r="D628" t="str">
            <v>Lourdes</v>
          </cell>
          <cell r="E628" t="str">
            <v>ODY</v>
          </cell>
          <cell r="F628">
            <v>8873</v>
          </cell>
          <cell r="G628" t="str">
            <v>Odyssey High School</v>
          </cell>
        </row>
        <row r="629">
          <cell r="A629">
            <v>3890</v>
          </cell>
          <cell r="B629">
            <v>6</v>
          </cell>
          <cell r="C629" t="str">
            <v>Hsiung</v>
          </cell>
          <cell r="D629" t="str">
            <v>Omar</v>
          </cell>
          <cell r="E629" t="str">
            <v>FLO</v>
          </cell>
          <cell r="F629">
            <v>3890</v>
          </cell>
          <cell r="G629" t="str">
            <v>Florance Ave. E.S.</v>
          </cell>
        </row>
        <row r="630">
          <cell r="A630">
            <v>4562</v>
          </cell>
          <cell r="B630">
            <v>6</v>
          </cell>
          <cell r="C630" t="str">
            <v>Hsiung</v>
          </cell>
          <cell r="D630" t="str">
            <v>Omar</v>
          </cell>
          <cell r="E630" t="str">
            <v>HLE</v>
          </cell>
          <cell r="F630">
            <v>4562</v>
          </cell>
          <cell r="G630" t="str">
            <v>Holmes Ave. E.S.</v>
          </cell>
        </row>
        <row r="631">
          <cell r="A631">
            <v>4877</v>
          </cell>
          <cell r="B631">
            <v>6</v>
          </cell>
          <cell r="C631" t="str">
            <v>Hsiung</v>
          </cell>
          <cell r="D631" t="str">
            <v>Omar</v>
          </cell>
          <cell r="E631" t="str">
            <v>LLL</v>
          </cell>
          <cell r="F631">
            <v>4877</v>
          </cell>
          <cell r="G631" t="str">
            <v>Lillian Street E.S.</v>
          </cell>
        </row>
        <row r="632">
          <cell r="A632">
            <v>5301</v>
          </cell>
          <cell r="B632">
            <v>6</v>
          </cell>
          <cell r="C632" t="str">
            <v>Hsiung</v>
          </cell>
          <cell r="D632" t="str">
            <v>Omar</v>
          </cell>
          <cell r="E632" t="str">
            <v>MDE</v>
          </cell>
          <cell r="F632">
            <v>5301</v>
          </cell>
          <cell r="G632" t="str">
            <v>Middleton Street E.S.</v>
          </cell>
        </row>
        <row r="633">
          <cell r="A633">
            <v>5302</v>
          </cell>
          <cell r="B633">
            <v>6</v>
          </cell>
          <cell r="C633" t="str">
            <v>Hsiung</v>
          </cell>
          <cell r="D633" t="str">
            <v>Omar</v>
          </cell>
          <cell r="E633" t="str">
            <v>MDT</v>
          </cell>
          <cell r="F633">
            <v>5302</v>
          </cell>
          <cell r="G633" t="str">
            <v>Middleton P.C.</v>
          </cell>
        </row>
        <row r="634">
          <cell r="A634">
            <v>5315</v>
          </cell>
          <cell r="B634">
            <v>6</v>
          </cell>
          <cell r="C634" t="str">
            <v>Hsiung</v>
          </cell>
          <cell r="D634" t="str">
            <v>Omar</v>
          </cell>
          <cell r="E634" t="str">
            <v>MIL</v>
          </cell>
          <cell r="F634">
            <v>5315</v>
          </cell>
          <cell r="G634" t="str">
            <v>Miles Ave. E.S.</v>
          </cell>
        </row>
        <row r="635">
          <cell r="A635">
            <v>5316</v>
          </cell>
          <cell r="B635">
            <v>6</v>
          </cell>
          <cell r="C635" t="str">
            <v>Hsiung</v>
          </cell>
          <cell r="D635" t="str">
            <v>Omar</v>
          </cell>
          <cell r="E635" t="str">
            <v>MMS</v>
          </cell>
          <cell r="F635">
            <v>5316</v>
          </cell>
          <cell r="G635" t="str">
            <v>Miles Ave. Magnet</v>
          </cell>
        </row>
        <row r="636">
          <cell r="A636">
            <v>1954</v>
          </cell>
          <cell r="B636">
            <v>6</v>
          </cell>
          <cell r="C636" t="str">
            <v>Hsiung</v>
          </cell>
          <cell r="D636" t="str">
            <v>Omar</v>
          </cell>
          <cell r="E636" t="str">
            <v>PAC</v>
          </cell>
          <cell r="F636">
            <v>1954</v>
          </cell>
          <cell r="G636" t="str">
            <v>Pacific Blvd E.S.</v>
          </cell>
        </row>
        <row r="637">
          <cell r="A637">
            <v>4642</v>
          </cell>
          <cell r="B637">
            <v>6</v>
          </cell>
          <cell r="C637" t="str">
            <v>Hsiung</v>
          </cell>
          <cell r="D637" t="str">
            <v>Omar</v>
          </cell>
          <cell r="E637" t="str">
            <v>HP3</v>
          </cell>
          <cell r="F637">
            <v>4642</v>
          </cell>
          <cell r="G637" t="str">
            <v>Huntington Park #3 E.S.</v>
          </cell>
        </row>
        <row r="638">
          <cell r="A638">
            <v>4641</v>
          </cell>
          <cell r="B638">
            <v>6</v>
          </cell>
          <cell r="C638" t="str">
            <v>Hsiung</v>
          </cell>
          <cell r="D638" t="str">
            <v>Omar</v>
          </cell>
          <cell r="E638" t="str">
            <v>HP2</v>
          </cell>
          <cell r="F638">
            <v>4641</v>
          </cell>
          <cell r="G638" t="str">
            <v>San Antonio E.S.</v>
          </cell>
        </row>
        <row r="639">
          <cell r="A639">
            <v>4644</v>
          </cell>
          <cell r="B639">
            <v>6</v>
          </cell>
          <cell r="C639" t="str">
            <v>Hsiung</v>
          </cell>
          <cell r="D639" t="str">
            <v>Omar</v>
          </cell>
          <cell r="E639" t="str">
            <v>HPM</v>
          </cell>
          <cell r="F639">
            <v>4644</v>
          </cell>
          <cell r="G639" t="str">
            <v>San Antonio Magnet</v>
          </cell>
        </row>
        <row r="640">
          <cell r="A640">
            <v>6918</v>
          </cell>
          <cell r="B640">
            <v>6</v>
          </cell>
          <cell r="C640" t="str">
            <v>Hsiung</v>
          </cell>
          <cell r="D640" t="str">
            <v>Omar</v>
          </cell>
          <cell r="E640" t="str">
            <v>STT</v>
          </cell>
          <cell r="F640">
            <v>6918</v>
          </cell>
          <cell r="G640" t="str">
            <v>State Street E.S.</v>
          </cell>
        </row>
        <row r="641">
          <cell r="A641">
            <v>6920</v>
          </cell>
          <cell r="B641">
            <v>6</v>
          </cell>
          <cell r="C641" t="str">
            <v>Hsiung</v>
          </cell>
          <cell r="D641" t="str">
            <v>Omar</v>
          </cell>
          <cell r="E641" t="str">
            <v>SMP</v>
          </cell>
          <cell r="F641">
            <v>6920</v>
          </cell>
          <cell r="G641" t="str">
            <v>State Street #1 E.S.</v>
          </cell>
        </row>
        <row r="642">
          <cell r="A642">
            <v>7493</v>
          </cell>
          <cell r="B642">
            <v>6</v>
          </cell>
          <cell r="C642" t="str">
            <v>Hsiung</v>
          </cell>
          <cell r="D642" t="str">
            <v>Omar</v>
          </cell>
          <cell r="E642" t="str">
            <v>VRN</v>
          </cell>
          <cell r="F642">
            <v>7493</v>
          </cell>
          <cell r="G642" t="str">
            <v>Vernon City E.S.</v>
          </cell>
        </row>
        <row r="643">
          <cell r="A643">
            <v>4640</v>
          </cell>
          <cell r="B643">
            <v>6</v>
          </cell>
          <cell r="C643" t="str">
            <v>Hsiung</v>
          </cell>
          <cell r="D643" t="str">
            <v>Omar</v>
          </cell>
          <cell r="E643" t="str">
            <v>WPK</v>
          </cell>
          <cell r="F643">
            <v>4640</v>
          </cell>
          <cell r="G643" t="str">
            <v>Walnut Park E.S.</v>
          </cell>
        </row>
        <row r="644">
          <cell r="A644">
            <v>8151</v>
          </cell>
          <cell r="B644">
            <v>6</v>
          </cell>
          <cell r="C644" t="str">
            <v>Hsiung</v>
          </cell>
          <cell r="D644" t="str">
            <v>Omar</v>
          </cell>
          <cell r="E644" t="str">
            <v>GAG</v>
          </cell>
          <cell r="F644">
            <v>8151</v>
          </cell>
          <cell r="G644" t="str">
            <v>Gage Middle School</v>
          </cell>
        </row>
        <row r="645">
          <cell r="A645">
            <v>8700</v>
          </cell>
          <cell r="B645">
            <v>6</v>
          </cell>
          <cell r="C645" t="str">
            <v>Hsiung</v>
          </cell>
          <cell r="D645" t="str">
            <v>Omar</v>
          </cell>
          <cell r="E645" t="str">
            <v>HPH</v>
          </cell>
          <cell r="F645">
            <v>8700</v>
          </cell>
          <cell r="G645" t="str">
            <v>Huntington Park High School</v>
          </cell>
        </row>
        <row r="646">
          <cell r="A646">
            <v>8702</v>
          </cell>
          <cell r="B646">
            <v>6</v>
          </cell>
          <cell r="C646" t="str">
            <v>Hsiung</v>
          </cell>
          <cell r="D646" t="str">
            <v>Omar</v>
          </cell>
          <cell r="E646" t="str">
            <v>SAN</v>
          </cell>
          <cell r="F646">
            <v>8702</v>
          </cell>
          <cell r="G646" t="str">
            <v>San Antonio High School</v>
          </cell>
        </row>
        <row r="647">
          <cell r="A647">
            <v>8150</v>
          </cell>
          <cell r="B647">
            <v>6</v>
          </cell>
          <cell r="C647" t="str">
            <v>Hsiung</v>
          </cell>
          <cell r="D647" t="str">
            <v>Omar</v>
          </cell>
          <cell r="E647" t="str">
            <v>GMA</v>
          </cell>
          <cell r="F647">
            <v>8150</v>
          </cell>
          <cell r="G647" t="str">
            <v>Gage Ms M/S/T Mag</v>
          </cell>
        </row>
        <row r="648">
          <cell r="A648">
            <v>3219</v>
          </cell>
          <cell r="B648">
            <v>6</v>
          </cell>
          <cell r="C648" t="str">
            <v>Santa Maria</v>
          </cell>
          <cell r="D648" t="str">
            <v>Willie</v>
          </cell>
          <cell r="E648" t="str">
            <v>COR</v>
          </cell>
          <cell r="F648">
            <v>3219</v>
          </cell>
          <cell r="G648" t="str">
            <v>Corona Ave E.S.</v>
          </cell>
        </row>
        <row r="649">
          <cell r="A649">
            <v>3220</v>
          </cell>
          <cell r="B649">
            <v>6</v>
          </cell>
          <cell r="C649" t="str">
            <v>Santa Maria</v>
          </cell>
          <cell r="D649" t="str">
            <v>Willie</v>
          </cell>
          <cell r="E649" t="str">
            <v>CNP</v>
          </cell>
          <cell r="F649">
            <v>3220</v>
          </cell>
          <cell r="G649" t="str">
            <v>Corona P.C.</v>
          </cell>
        </row>
        <row r="650">
          <cell r="A650">
            <v>3849</v>
          </cell>
          <cell r="B650">
            <v>6</v>
          </cell>
          <cell r="C650" t="str">
            <v>Santa Maria</v>
          </cell>
          <cell r="D650" t="str">
            <v>Willie</v>
          </cell>
          <cell r="E650" t="str">
            <v>FSB</v>
          </cell>
          <cell r="F650">
            <v>3849</v>
          </cell>
          <cell r="G650" t="str">
            <v>Fishburns Ave. E.S.</v>
          </cell>
        </row>
        <row r="651">
          <cell r="A651">
            <v>4507</v>
          </cell>
          <cell r="B651">
            <v>6</v>
          </cell>
          <cell r="C651" t="str">
            <v>Santa Maria</v>
          </cell>
          <cell r="D651" t="str">
            <v>Willie</v>
          </cell>
          <cell r="E651" t="str">
            <v>HEL</v>
          </cell>
          <cell r="F651">
            <v>4507</v>
          </cell>
          <cell r="G651" t="str">
            <v>Heliotrope Ave. E.S.</v>
          </cell>
        </row>
        <row r="652">
          <cell r="A652">
            <v>2375</v>
          </cell>
          <cell r="B652">
            <v>6</v>
          </cell>
          <cell r="C652" t="str">
            <v>Santa Maria</v>
          </cell>
          <cell r="D652" t="str">
            <v>Willie</v>
          </cell>
          <cell r="E652" t="str">
            <v>HUE</v>
          </cell>
          <cell r="F652">
            <v>2375</v>
          </cell>
          <cell r="G652" t="str">
            <v>Hughes E.S.</v>
          </cell>
        </row>
        <row r="653">
          <cell r="A653">
            <v>2374</v>
          </cell>
          <cell r="B653">
            <v>6</v>
          </cell>
          <cell r="C653" t="str">
            <v>Santa Maria</v>
          </cell>
          <cell r="D653" t="str">
            <v>Willie</v>
          </cell>
          <cell r="E653" t="str">
            <v>HUM</v>
          </cell>
          <cell r="F653">
            <v>2374</v>
          </cell>
          <cell r="G653" t="str">
            <v>Hughes Magent</v>
          </cell>
        </row>
        <row r="654">
          <cell r="A654">
            <v>4918</v>
          </cell>
          <cell r="B654">
            <v>6</v>
          </cell>
          <cell r="C654" t="str">
            <v>Santa Maria</v>
          </cell>
          <cell r="D654" t="str">
            <v>Willie</v>
          </cell>
          <cell r="E654" t="str">
            <v>LMV</v>
          </cell>
          <cell r="F654">
            <v>4918</v>
          </cell>
          <cell r="G654" t="str">
            <v>Loma Vista Ave. E.S.</v>
          </cell>
        </row>
        <row r="655">
          <cell r="A655">
            <v>2381</v>
          </cell>
          <cell r="B655">
            <v>6</v>
          </cell>
          <cell r="C655" t="str">
            <v>Santa Maria</v>
          </cell>
          <cell r="D655" t="str">
            <v>Willie</v>
          </cell>
          <cell r="E655" t="str">
            <v>CVB</v>
          </cell>
          <cell r="F655">
            <v>2381</v>
          </cell>
          <cell r="G655" t="str">
            <v>Maywood #5 E.S.</v>
          </cell>
        </row>
        <row r="656">
          <cell r="A656">
            <v>2378</v>
          </cell>
          <cell r="B656">
            <v>6</v>
          </cell>
          <cell r="C656" t="str">
            <v>Santa Maria</v>
          </cell>
          <cell r="D656" t="str">
            <v>Willie</v>
          </cell>
          <cell r="E656" t="str">
            <v>NVE</v>
          </cell>
          <cell r="F656">
            <v>2378</v>
          </cell>
          <cell r="G656" t="str">
            <v>Nueva Vista E.S.</v>
          </cell>
        </row>
        <row r="657">
          <cell r="A657">
            <v>5702</v>
          </cell>
          <cell r="B657">
            <v>6</v>
          </cell>
          <cell r="C657" t="str">
            <v>Santa Maria</v>
          </cell>
          <cell r="D657" t="str">
            <v>Willie</v>
          </cell>
          <cell r="E657" t="str">
            <v>NVM</v>
          </cell>
          <cell r="F657">
            <v>5702</v>
          </cell>
          <cell r="G657" t="str">
            <v>Nueva Vista Magnet</v>
          </cell>
        </row>
        <row r="658">
          <cell r="A658">
            <v>6005</v>
          </cell>
          <cell r="B658">
            <v>6</v>
          </cell>
          <cell r="C658" t="str">
            <v>Santa Maria</v>
          </cell>
          <cell r="D658" t="str">
            <v>Willie</v>
          </cell>
          <cell r="E658" t="str">
            <v>PKA</v>
          </cell>
          <cell r="F658">
            <v>6005</v>
          </cell>
          <cell r="G658" t="str">
            <v>Park Ave. E.S.</v>
          </cell>
        </row>
        <row r="659">
          <cell r="A659">
            <v>7904</v>
          </cell>
          <cell r="B659">
            <v>6</v>
          </cell>
          <cell r="C659" t="str">
            <v>Santa Maria</v>
          </cell>
          <cell r="D659" t="str">
            <v>Willie</v>
          </cell>
          <cell r="E659" t="str">
            <v>WLW</v>
          </cell>
          <cell r="F659">
            <v>7904</v>
          </cell>
          <cell r="G659" t="str">
            <v>Woodlawn E.S.</v>
          </cell>
        </row>
        <row r="660">
          <cell r="A660">
            <v>2372</v>
          </cell>
          <cell r="B660">
            <v>6</v>
          </cell>
          <cell r="C660" t="str">
            <v>Santa Maria</v>
          </cell>
          <cell r="D660" t="str">
            <v>Willie</v>
          </cell>
          <cell r="E660" t="str">
            <v>BPC</v>
          </cell>
          <cell r="F660">
            <v>2372</v>
          </cell>
          <cell r="G660" t="str">
            <v>Bell/Cudahy Span</v>
          </cell>
        </row>
        <row r="661">
          <cell r="A661">
            <v>3548</v>
          </cell>
          <cell r="B661">
            <v>6</v>
          </cell>
          <cell r="C661" t="str">
            <v>Santa Maria</v>
          </cell>
          <cell r="D661" t="str">
            <v>Willie</v>
          </cell>
          <cell r="E661" t="str">
            <v>ELZ</v>
          </cell>
          <cell r="F661">
            <v>3548</v>
          </cell>
          <cell r="G661" t="str">
            <v>Elizabeth Learning Center</v>
          </cell>
        </row>
        <row r="662">
          <cell r="A662">
            <v>8268</v>
          </cell>
          <cell r="B662">
            <v>6</v>
          </cell>
          <cell r="C662" t="str">
            <v>Santa Maria</v>
          </cell>
          <cell r="D662" t="str">
            <v>Willie</v>
          </cell>
          <cell r="E662" t="str">
            <v>NMZ</v>
          </cell>
          <cell r="F662">
            <v>8268</v>
          </cell>
          <cell r="G662" t="str">
            <v>Nimitz Middle School</v>
          </cell>
        </row>
        <row r="663">
          <cell r="A663">
            <v>8536</v>
          </cell>
          <cell r="B663">
            <v>6</v>
          </cell>
          <cell r="C663" t="str">
            <v>Santa Maria</v>
          </cell>
          <cell r="D663" t="str">
            <v>Willie</v>
          </cell>
          <cell r="E663" t="str">
            <v>BEL</v>
          </cell>
          <cell r="F663">
            <v>8536</v>
          </cell>
          <cell r="G663" t="str">
            <v>Bell High School</v>
          </cell>
        </row>
        <row r="664">
          <cell r="A664">
            <v>8882</v>
          </cell>
          <cell r="B664">
            <v>6</v>
          </cell>
          <cell r="C664" t="str">
            <v>Santa Maria</v>
          </cell>
          <cell r="D664" t="str">
            <v>Willie</v>
          </cell>
          <cell r="E664" t="str">
            <v>SEA</v>
          </cell>
          <cell r="F664">
            <v>8882</v>
          </cell>
          <cell r="G664" t="str">
            <v>Southeast Learning Center</v>
          </cell>
        </row>
        <row r="665">
          <cell r="A665">
            <v>3205</v>
          </cell>
          <cell r="B665">
            <v>7</v>
          </cell>
          <cell r="C665" t="str">
            <v>Divinity</v>
          </cell>
          <cell r="D665" t="str">
            <v>Calvin</v>
          </cell>
          <cell r="E665" t="str">
            <v>CMP</v>
          </cell>
          <cell r="F665">
            <v>3205</v>
          </cell>
          <cell r="G665" t="str">
            <v>Compton Elem.</v>
          </cell>
        </row>
        <row r="666">
          <cell r="A666">
            <v>3822</v>
          </cell>
          <cell r="B666">
            <v>7</v>
          </cell>
          <cell r="C666" t="str">
            <v>Divinity</v>
          </cell>
          <cell r="D666" t="str">
            <v>Calvin</v>
          </cell>
          <cell r="E666" t="str">
            <v>FIG</v>
          </cell>
          <cell r="F666">
            <v>3822</v>
          </cell>
          <cell r="G666" t="str">
            <v>Figueroa Elem.</v>
          </cell>
        </row>
        <row r="667">
          <cell r="A667">
            <v>4274</v>
          </cell>
          <cell r="B667">
            <v>7</v>
          </cell>
          <cell r="C667" t="str">
            <v>Divinity</v>
          </cell>
          <cell r="D667" t="str">
            <v>Calvin</v>
          </cell>
          <cell r="E667" t="str">
            <v>GRP</v>
          </cell>
          <cell r="F667">
            <v>4274</v>
          </cell>
          <cell r="G667" t="str">
            <v>Grape Elem.</v>
          </cell>
        </row>
        <row r="668">
          <cell r="A668">
            <v>5887</v>
          </cell>
          <cell r="B668">
            <v>7</v>
          </cell>
          <cell r="C668" t="str">
            <v>Divinity</v>
          </cell>
          <cell r="D668" t="str">
            <v>Calvin</v>
          </cell>
          <cell r="E668" t="str">
            <v>OTS</v>
          </cell>
          <cell r="F668">
            <v>5887</v>
          </cell>
          <cell r="G668" t="str">
            <v>122nd Street Elem.</v>
          </cell>
        </row>
        <row r="669">
          <cell r="A669">
            <v>5534</v>
          </cell>
          <cell r="B669">
            <v>7</v>
          </cell>
          <cell r="C669" t="str">
            <v>Divinity</v>
          </cell>
          <cell r="D669" t="str">
            <v>Calvin</v>
          </cell>
          <cell r="E669" t="str">
            <v>NNI</v>
          </cell>
          <cell r="F669">
            <v>5534</v>
          </cell>
          <cell r="G669" t="str">
            <v>99th Street Elem.</v>
          </cell>
        </row>
        <row r="670">
          <cell r="A670">
            <v>5575</v>
          </cell>
          <cell r="B670">
            <v>7</v>
          </cell>
          <cell r="C670" t="str">
            <v>Divinity</v>
          </cell>
          <cell r="D670" t="str">
            <v>Calvin</v>
          </cell>
          <cell r="E670" t="str">
            <v>NSI</v>
          </cell>
          <cell r="F670">
            <v>5575</v>
          </cell>
          <cell r="G670" t="str">
            <v>96th Street Elem.</v>
          </cell>
        </row>
        <row r="671">
          <cell r="A671">
            <v>5740</v>
          </cell>
          <cell r="B671">
            <v>7</v>
          </cell>
          <cell r="C671" t="str">
            <v>Divinity</v>
          </cell>
          <cell r="D671" t="str">
            <v>Calvin</v>
          </cell>
          <cell r="E671" t="str">
            <v>OET</v>
          </cell>
          <cell r="F671">
            <v>5740</v>
          </cell>
          <cell r="G671" t="str">
            <v>118th Street Elem.</v>
          </cell>
        </row>
        <row r="672">
          <cell r="A672">
            <v>5781</v>
          </cell>
          <cell r="B672">
            <v>7</v>
          </cell>
          <cell r="C672" t="str">
            <v>Divinity</v>
          </cell>
          <cell r="D672" t="str">
            <v>Calvin</v>
          </cell>
          <cell r="E672" t="str">
            <v>FLR</v>
          </cell>
          <cell r="F672">
            <v>5781</v>
          </cell>
          <cell r="G672" t="str">
            <v>Flournoy Elem.</v>
          </cell>
        </row>
        <row r="673">
          <cell r="A673">
            <v>5783</v>
          </cell>
          <cell r="B673">
            <v>7</v>
          </cell>
          <cell r="C673" t="str">
            <v>Divinity</v>
          </cell>
          <cell r="D673" t="str">
            <v>Calvin</v>
          </cell>
          <cell r="E673" t="str">
            <v>FYM</v>
          </cell>
          <cell r="F673">
            <v>5783</v>
          </cell>
          <cell r="G673" t="str">
            <v>Flournoy Math/Sci. Mag.</v>
          </cell>
        </row>
        <row r="674">
          <cell r="A674">
            <v>5836</v>
          </cell>
          <cell r="B674">
            <v>7</v>
          </cell>
          <cell r="C674" t="str">
            <v>Divinity</v>
          </cell>
          <cell r="D674" t="str">
            <v>Calvin</v>
          </cell>
          <cell r="E674" t="str">
            <v>ONN</v>
          </cell>
          <cell r="F674">
            <v>5836</v>
          </cell>
          <cell r="G674" t="str">
            <v>109th Street Elem.</v>
          </cell>
        </row>
        <row r="675">
          <cell r="A675">
            <v>5849</v>
          </cell>
          <cell r="B675">
            <v>7</v>
          </cell>
          <cell r="C675" t="str">
            <v>Divinity</v>
          </cell>
          <cell r="D675" t="str">
            <v>Calvin</v>
          </cell>
          <cell r="E675" t="str">
            <v>ONS</v>
          </cell>
          <cell r="F675">
            <v>5849</v>
          </cell>
          <cell r="G675" t="str">
            <v>Griffith-Joyner Elem.</v>
          </cell>
        </row>
        <row r="676">
          <cell r="A676">
            <v>5863</v>
          </cell>
          <cell r="B676">
            <v>7</v>
          </cell>
          <cell r="C676" t="str">
            <v>Divinity</v>
          </cell>
          <cell r="D676" t="str">
            <v>Calvin</v>
          </cell>
          <cell r="E676" t="str">
            <v>OSX</v>
          </cell>
          <cell r="F676">
            <v>5863</v>
          </cell>
          <cell r="G676" t="str">
            <v>116th Street Elem.</v>
          </cell>
        </row>
        <row r="677">
          <cell r="A677">
            <v>7634</v>
          </cell>
          <cell r="B677">
            <v>7</v>
          </cell>
          <cell r="C677" t="str">
            <v>Divinity</v>
          </cell>
          <cell r="D677" t="str">
            <v>Calvin</v>
          </cell>
          <cell r="E677" t="str">
            <v>WEI</v>
          </cell>
          <cell r="F677">
            <v>7634</v>
          </cell>
          <cell r="G677" t="str">
            <v>Weigand Elem.</v>
          </cell>
        </row>
        <row r="678">
          <cell r="A678">
            <v>8160</v>
          </cell>
          <cell r="B678">
            <v>7</v>
          </cell>
          <cell r="C678" t="str">
            <v>Divinity</v>
          </cell>
          <cell r="D678" t="str">
            <v>Calvin</v>
          </cell>
          <cell r="E678" t="str">
            <v>GMP</v>
          </cell>
          <cell r="F678">
            <v>8160</v>
          </cell>
          <cell r="G678" t="str">
            <v>Gompers MS</v>
          </cell>
        </row>
        <row r="679">
          <cell r="A679">
            <v>8232</v>
          </cell>
          <cell r="B679">
            <v>7</v>
          </cell>
          <cell r="C679" t="str">
            <v>Divinity</v>
          </cell>
          <cell r="D679" t="str">
            <v>Calvin</v>
          </cell>
          <cell r="E679" t="str">
            <v>MKM</v>
          </cell>
          <cell r="F679">
            <v>8232</v>
          </cell>
          <cell r="G679" t="str">
            <v>Markham Hlt Car Mag</v>
          </cell>
        </row>
        <row r="680">
          <cell r="A680">
            <v>8237</v>
          </cell>
          <cell r="B680">
            <v>7</v>
          </cell>
          <cell r="C680" t="str">
            <v>Divinity</v>
          </cell>
          <cell r="D680" t="str">
            <v>Calvin</v>
          </cell>
          <cell r="E680" t="str">
            <v>MKH</v>
          </cell>
          <cell r="F680">
            <v>8237</v>
          </cell>
          <cell r="G680" t="str">
            <v>Markham MS</v>
          </cell>
        </row>
        <row r="681">
          <cell r="A681">
            <v>8721</v>
          </cell>
          <cell r="B681">
            <v>7</v>
          </cell>
          <cell r="C681" t="str">
            <v>Divinity</v>
          </cell>
          <cell r="D681" t="str">
            <v>Calvin</v>
          </cell>
          <cell r="E681" t="str">
            <v>JRD</v>
          </cell>
          <cell r="F681">
            <v>8721</v>
          </cell>
          <cell r="G681" t="str">
            <v>Jordan HS</v>
          </cell>
        </row>
        <row r="682">
          <cell r="A682">
            <v>8722</v>
          </cell>
          <cell r="B682">
            <v>7</v>
          </cell>
          <cell r="C682" t="str">
            <v>Divinity</v>
          </cell>
          <cell r="D682" t="str">
            <v>Calvin</v>
          </cell>
          <cell r="E682" t="str">
            <v>JRM</v>
          </cell>
          <cell r="F682">
            <v>8722</v>
          </cell>
          <cell r="G682" t="str">
            <v>Jordan Math/Sci Mag</v>
          </cell>
        </row>
        <row r="683">
          <cell r="A683">
            <v>8733</v>
          </cell>
          <cell r="B683">
            <v>7</v>
          </cell>
          <cell r="C683" t="str">
            <v>Divinity</v>
          </cell>
          <cell r="D683" t="str">
            <v>Calvin</v>
          </cell>
          <cell r="E683" t="str">
            <v>LCK</v>
          </cell>
          <cell r="F683">
            <v>8733</v>
          </cell>
          <cell r="G683" t="str">
            <v>Locke HS</v>
          </cell>
        </row>
        <row r="684">
          <cell r="A684">
            <v>7137</v>
          </cell>
          <cell r="B684">
            <v>7</v>
          </cell>
          <cell r="C684" t="str">
            <v>Fox</v>
          </cell>
          <cell r="D684" t="str">
            <v>Cherrise</v>
          </cell>
          <cell r="E684" t="str">
            <v>THM</v>
          </cell>
          <cell r="F684">
            <v>7137</v>
          </cell>
          <cell r="G684" t="str">
            <v>32nd St./USC Magnet</v>
          </cell>
        </row>
        <row r="685">
          <cell r="A685">
            <v>3808</v>
          </cell>
          <cell r="B685">
            <v>7</v>
          </cell>
          <cell r="C685" t="str">
            <v>Fox</v>
          </cell>
          <cell r="D685" t="str">
            <v>Cherrise</v>
          </cell>
          <cell r="E685" t="str">
            <v>FIS</v>
          </cell>
          <cell r="F685">
            <v>3808</v>
          </cell>
          <cell r="G685" t="str">
            <v>52nd St. Elem.</v>
          </cell>
        </row>
        <row r="686">
          <cell r="A686">
            <v>7164</v>
          </cell>
          <cell r="B686">
            <v>7</v>
          </cell>
          <cell r="C686" t="str">
            <v>Fox</v>
          </cell>
          <cell r="D686" t="str">
            <v>Cherrise</v>
          </cell>
          <cell r="E686" t="str">
            <v>THS</v>
          </cell>
          <cell r="F686">
            <v>7164</v>
          </cell>
          <cell r="G686" t="str">
            <v>Bright Elem.</v>
          </cell>
        </row>
        <row r="687">
          <cell r="A687">
            <v>6534</v>
          </cell>
          <cell r="B687">
            <v>7</v>
          </cell>
          <cell r="C687" t="str">
            <v>Fox</v>
          </cell>
          <cell r="D687" t="str">
            <v>Cherrise</v>
          </cell>
          <cell r="E687" t="str">
            <v>KGE</v>
          </cell>
          <cell r="F687">
            <v>6534</v>
          </cell>
          <cell r="G687" t="str">
            <v>King Jr. Elem.</v>
          </cell>
        </row>
        <row r="688">
          <cell r="A688">
            <v>5247</v>
          </cell>
          <cell r="B688">
            <v>7</v>
          </cell>
          <cell r="C688" t="str">
            <v>Fox</v>
          </cell>
          <cell r="D688" t="str">
            <v>Cherrise</v>
          </cell>
          <cell r="E688" t="str">
            <v>MLO</v>
          </cell>
          <cell r="F688">
            <v>5247</v>
          </cell>
          <cell r="G688" t="str">
            <v>Menlo Ave. Elem.</v>
          </cell>
        </row>
        <row r="689">
          <cell r="A689">
            <v>5630</v>
          </cell>
          <cell r="B689">
            <v>7</v>
          </cell>
          <cell r="C689" t="str">
            <v>Fox</v>
          </cell>
          <cell r="D689" t="str">
            <v>Cherrise</v>
          </cell>
          <cell r="E689" t="str">
            <v>NMD</v>
          </cell>
          <cell r="F689">
            <v>5630</v>
          </cell>
          <cell r="G689" t="str">
            <v>Normandie Elem.</v>
          </cell>
        </row>
        <row r="690">
          <cell r="A690">
            <v>2617</v>
          </cell>
          <cell r="B690">
            <v>7</v>
          </cell>
          <cell r="C690" t="str">
            <v>Fox</v>
          </cell>
          <cell r="D690" t="str">
            <v>Cherrise</v>
          </cell>
          <cell r="E690" t="str">
            <v>BMP</v>
          </cell>
          <cell r="F690">
            <v>2617</v>
          </cell>
          <cell r="G690" t="str">
            <v>Parks Huerta Prim. Ctr.</v>
          </cell>
        </row>
        <row r="691">
          <cell r="A691">
            <v>5111</v>
          </cell>
          <cell r="B691">
            <v>7</v>
          </cell>
          <cell r="C691" t="str">
            <v>Fox</v>
          </cell>
          <cell r="D691" t="str">
            <v>Cherrise</v>
          </cell>
          <cell r="E691" t="str">
            <v>MA1</v>
          </cell>
          <cell r="F691">
            <v>5111</v>
          </cell>
          <cell r="G691" t="str">
            <v>Alexander Science Ctr. Elem.</v>
          </cell>
        </row>
        <row r="692">
          <cell r="A692">
            <v>7479</v>
          </cell>
          <cell r="B692">
            <v>7</v>
          </cell>
          <cell r="C692" t="str">
            <v>Fox</v>
          </cell>
          <cell r="D692" t="str">
            <v>Cherrise</v>
          </cell>
          <cell r="E692" t="str">
            <v>VRM</v>
          </cell>
          <cell r="F692">
            <v>7479</v>
          </cell>
          <cell r="G692" t="str">
            <v>Vermont Elem.</v>
          </cell>
        </row>
        <row r="693">
          <cell r="A693">
            <v>7151</v>
          </cell>
          <cell r="B693">
            <v>7</v>
          </cell>
          <cell r="C693" t="str">
            <v>Fox</v>
          </cell>
          <cell r="D693" t="str">
            <v>Cherrise</v>
          </cell>
          <cell r="E693" t="str">
            <v>WEE</v>
          </cell>
          <cell r="F693">
            <v>7151</v>
          </cell>
          <cell r="G693" t="str">
            <v>Weemes Elem.</v>
          </cell>
        </row>
        <row r="694">
          <cell r="A694">
            <v>7630</v>
          </cell>
          <cell r="B694">
            <v>7</v>
          </cell>
          <cell r="C694" t="str">
            <v>Fox</v>
          </cell>
          <cell r="D694" t="str">
            <v>Cherrise</v>
          </cell>
          <cell r="E694" t="str">
            <v>WAN</v>
          </cell>
          <cell r="F694">
            <v>7630</v>
          </cell>
          <cell r="G694" t="str">
            <v>Washington Pri. Ctr. #1</v>
          </cell>
        </row>
        <row r="695">
          <cell r="A695">
            <v>5113</v>
          </cell>
          <cell r="B695">
            <v>7</v>
          </cell>
          <cell r="C695" t="str">
            <v>Fox</v>
          </cell>
          <cell r="D695" t="str">
            <v>Cherrise</v>
          </cell>
          <cell r="E695" t="str">
            <v>MAE</v>
          </cell>
          <cell r="F695">
            <v>5113</v>
          </cell>
          <cell r="G695" t="str">
            <v>John MacK El</v>
          </cell>
        </row>
        <row r="696">
          <cell r="A696">
            <v>8255</v>
          </cell>
          <cell r="B696">
            <v>7</v>
          </cell>
          <cell r="C696" t="str">
            <v>Fox</v>
          </cell>
          <cell r="D696" t="str">
            <v>Cherrise</v>
          </cell>
          <cell r="E696" t="str">
            <v>MUI</v>
          </cell>
          <cell r="F696">
            <v>8255</v>
          </cell>
          <cell r="G696" t="str">
            <v>Muir MS</v>
          </cell>
        </row>
        <row r="697">
          <cell r="A697">
            <v>8743</v>
          </cell>
          <cell r="B697">
            <v>7</v>
          </cell>
          <cell r="C697" t="str">
            <v>Fox</v>
          </cell>
          <cell r="D697" t="str">
            <v>Cherrise</v>
          </cell>
          <cell r="E697" t="str">
            <v>MAH</v>
          </cell>
          <cell r="F697">
            <v>8743</v>
          </cell>
          <cell r="G697" t="str">
            <v>Manual Arts HS</v>
          </cell>
        </row>
        <row r="698">
          <cell r="A698">
            <v>1919</v>
          </cell>
          <cell r="B698">
            <v>7</v>
          </cell>
          <cell r="C698" t="str">
            <v>Fox</v>
          </cell>
          <cell r="D698" t="str">
            <v>Cherrise</v>
          </cell>
          <cell r="E698" t="str">
            <v>LTR</v>
          </cell>
          <cell r="F698">
            <v>1919</v>
          </cell>
          <cell r="G698" t="str">
            <v>Lanterman Special Ed.</v>
          </cell>
        </row>
        <row r="699">
          <cell r="A699">
            <v>1955</v>
          </cell>
          <cell r="B699">
            <v>7</v>
          </cell>
          <cell r="C699" t="str">
            <v>Fox</v>
          </cell>
          <cell r="D699" t="str">
            <v>Cherrise</v>
          </cell>
          <cell r="E699" t="str">
            <v>SAL</v>
          </cell>
          <cell r="F699">
            <v>1955</v>
          </cell>
          <cell r="G699" t="str">
            <v>Salvin Special Ed.</v>
          </cell>
        </row>
        <row r="700">
          <cell r="A700">
            <v>8745</v>
          </cell>
          <cell r="B700">
            <v>7</v>
          </cell>
          <cell r="C700" t="str">
            <v>Fox</v>
          </cell>
          <cell r="D700" t="str">
            <v>Cherrise</v>
          </cell>
          <cell r="E700" t="str">
            <v>USM</v>
          </cell>
          <cell r="F700">
            <v>8745</v>
          </cell>
          <cell r="G700" t="str">
            <v>LAUSD/USC Mth/Sc Mag</v>
          </cell>
        </row>
        <row r="701">
          <cell r="A701">
            <v>8744</v>
          </cell>
          <cell r="B701">
            <v>7</v>
          </cell>
          <cell r="C701" t="str">
            <v>Fox</v>
          </cell>
          <cell r="D701" t="str">
            <v>Cherrise</v>
          </cell>
          <cell r="E701" t="str">
            <v>MAM</v>
          </cell>
          <cell r="F701">
            <v>8744</v>
          </cell>
          <cell r="G701" t="str">
            <v>Manual Arts Col Prep</v>
          </cell>
        </row>
        <row r="702">
          <cell r="A702">
            <v>8256</v>
          </cell>
          <cell r="B702">
            <v>7</v>
          </cell>
          <cell r="C702" t="str">
            <v>Fox</v>
          </cell>
          <cell r="D702" t="str">
            <v>Cherrise</v>
          </cell>
          <cell r="E702" t="str">
            <v>MUJ</v>
          </cell>
          <cell r="F702">
            <v>8256</v>
          </cell>
          <cell r="G702" t="str">
            <v>Muir Math/Sci Mag</v>
          </cell>
        </row>
        <row r="703">
          <cell r="A703">
            <v>8745</v>
          </cell>
          <cell r="B703">
            <v>7</v>
          </cell>
          <cell r="C703" t="str">
            <v>Fox</v>
          </cell>
          <cell r="D703" t="str">
            <v>Cherrise</v>
          </cell>
          <cell r="E703" t="str">
            <v>MCH</v>
          </cell>
          <cell r="F703">
            <v>8745</v>
          </cell>
          <cell r="G703" t="str">
            <v>LAUSD/USC Mth/Sc Mag</v>
          </cell>
        </row>
        <row r="704">
          <cell r="A704">
            <v>8744</v>
          </cell>
          <cell r="B704">
            <v>7</v>
          </cell>
          <cell r="C704" t="str">
            <v>Fox</v>
          </cell>
          <cell r="D704" t="str">
            <v>Cherrise</v>
          </cell>
          <cell r="E704" t="str">
            <v>MRM</v>
          </cell>
          <cell r="F704">
            <v>8744</v>
          </cell>
          <cell r="G704" t="str">
            <v>Manual Arts Col Prep</v>
          </cell>
        </row>
        <row r="705">
          <cell r="A705">
            <v>8256</v>
          </cell>
          <cell r="B705">
            <v>7</v>
          </cell>
          <cell r="C705" t="str">
            <v>Fox</v>
          </cell>
          <cell r="D705" t="str">
            <v>Cherrise</v>
          </cell>
          <cell r="E705" t="str">
            <v>NTH</v>
          </cell>
          <cell r="F705">
            <v>8256</v>
          </cell>
          <cell r="G705" t="str">
            <v>Muir Math/Sci Mag</v>
          </cell>
        </row>
        <row r="706">
          <cell r="A706">
            <v>5096</v>
          </cell>
          <cell r="B706">
            <v>7</v>
          </cell>
          <cell r="C706" t="str">
            <v>Haag</v>
          </cell>
          <cell r="D706" t="str">
            <v>Sandra</v>
          </cell>
          <cell r="E706" t="str">
            <v>MCH</v>
          </cell>
          <cell r="F706">
            <v>5096</v>
          </cell>
          <cell r="G706" t="str">
            <v>Manchester Elem.</v>
          </cell>
        </row>
        <row r="707">
          <cell r="A707">
            <v>5329</v>
          </cell>
          <cell r="B707">
            <v>7</v>
          </cell>
          <cell r="C707" t="str">
            <v>Haag</v>
          </cell>
          <cell r="D707" t="str">
            <v>Sandra</v>
          </cell>
          <cell r="E707" t="str">
            <v>MRM</v>
          </cell>
          <cell r="F707">
            <v>5329</v>
          </cell>
          <cell r="G707" t="str">
            <v>Miramonte Elem.</v>
          </cell>
        </row>
        <row r="708">
          <cell r="A708">
            <v>5582</v>
          </cell>
          <cell r="B708">
            <v>7</v>
          </cell>
          <cell r="C708" t="str">
            <v>Haag</v>
          </cell>
          <cell r="D708" t="str">
            <v>Sandra</v>
          </cell>
          <cell r="E708" t="str">
            <v>NTH</v>
          </cell>
          <cell r="F708">
            <v>5582</v>
          </cell>
          <cell r="G708" t="str">
            <v>93rd Street Elem.</v>
          </cell>
        </row>
        <row r="709">
          <cell r="A709">
            <v>6021</v>
          </cell>
          <cell r="B709">
            <v>7</v>
          </cell>
          <cell r="C709" t="str">
            <v>Haag</v>
          </cell>
          <cell r="D709" t="str">
            <v>Sandra</v>
          </cell>
          <cell r="E709" t="str">
            <v>PRM</v>
          </cell>
          <cell r="F709">
            <v>6021</v>
          </cell>
          <cell r="G709" t="str">
            <v>Parmalee Elem.</v>
          </cell>
        </row>
        <row r="710">
          <cell r="A710">
            <v>6438</v>
          </cell>
          <cell r="B710">
            <v>7</v>
          </cell>
          <cell r="C710" t="str">
            <v>Haag</v>
          </cell>
          <cell r="D710" t="str">
            <v>Sandra</v>
          </cell>
          <cell r="E710" t="str">
            <v>RUS</v>
          </cell>
          <cell r="F710">
            <v>6438</v>
          </cell>
          <cell r="G710" t="str">
            <v>Russell Elem.</v>
          </cell>
        </row>
        <row r="711">
          <cell r="A711">
            <v>6439</v>
          </cell>
          <cell r="B711">
            <v>7</v>
          </cell>
          <cell r="C711" t="str">
            <v>Haag</v>
          </cell>
          <cell r="D711" t="str">
            <v>Sandra</v>
          </cell>
          <cell r="E711" t="str">
            <v>RUG</v>
          </cell>
          <cell r="F711">
            <v>6439</v>
          </cell>
          <cell r="G711" t="str">
            <v>Russell Mag.</v>
          </cell>
        </row>
        <row r="712">
          <cell r="A712">
            <v>6630</v>
          </cell>
          <cell r="B712">
            <v>7</v>
          </cell>
          <cell r="C712" t="str">
            <v>Haag</v>
          </cell>
          <cell r="D712" t="str">
            <v>Sandra</v>
          </cell>
          <cell r="E712" t="str">
            <v>SFI</v>
          </cell>
          <cell r="F712">
            <v>6630</v>
          </cell>
          <cell r="G712" t="str">
            <v>75th Street Elem.</v>
          </cell>
        </row>
        <row r="713">
          <cell r="A713">
            <v>6658</v>
          </cell>
          <cell r="B713">
            <v>7</v>
          </cell>
          <cell r="C713" t="str">
            <v>Haag</v>
          </cell>
          <cell r="D713" t="str">
            <v>Sandra</v>
          </cell>
          <cell r="E713" t="str">
            <v>MCK</v>
          </cell>
          <cell r="F713">
            <v>6658</v>
          </cell>
          <cell r="G713" t="str">
            <v>McKinley Elem.</v>
          </cell>
        </row>
        <row r="714">
          <cell r="A714">
            <v>6795</v>
          </cell>
          <cell r="B714">
            <v>7</v>
          </cell>
          <cell r="C714" t="str">
            <v>Haag</v>
          </cell>
          <cell r="D714" t="str">
            <v>Sandra</v>
          </cell>
          <cell r="E714" t="str">
            <v>SEI</v>
          </cell>
          <cell r="F714">
            <v>6795</v>
          </cell>
          <cell r="G714" t="str">
            <v>68th Street Elem.</v>
          </cell>
        </row>
        <row r="715">
          <cell r="A715">
            <v>6808</v>
          </cell>
          <cell r="B715">
            <v>7</v>
          </cell>
          <cell r="C715" t="str">
            <v>Haag</v>
          </cell>
          <cell r="D715" t="str">
            <v>Sandra</v>
          </cell>
          <cell r="E715" t="str">
            <v>SFR</v>
          </cell>
          <cell r="F715">
            <v>6808</v>
          </cell>
          <cell r="G715" t="str">
            <v>61st Street Elem.</v>
          </cell>
        </row>
        <row r="716">
          <cell r="A716">
            <v>6822</v>
          </cell>
          <cell r="B716">
            <v>7</v>
          </cell>
          <cell r="C716" t="str">
            <v>Haag</v>
          </cell>
          <cell r="D716" t="str">
            <v>Sandra</v>
          </cell>
          <cell r="E716" t="str">
            <v>SSI</v>
          </cell>
          <cell r="F716">
            <v>6822</v>
          </cell>
          <cell r="G716" t="str">
            <v>66th Street Elem.</v>
          </cell>
        </row>
        <row r="717">
          <cell r="A717">
            <v>6863</v>
          </cell>
          <cell r="B717">
            <v>7</v>
          </cell>
          <cell r="C717" t="str">
            <v>Haag</v>
          </cell>
          <cell r="D717" t="str">
            <v>Sandra</v>
          </cell>
          <cell r="E717" t="str">
            <v>SPK</v>
          </cell>
          <cell r="F717">
            <v>6863</v>
          </cell>
          <cell r="G717" t="str">
            <v>South Park Elem.</v>
          </cell>
        </row>
        <row r="718">
          <cell r="A718">
            <v>4219</v>
          </cell>
          <cell r="B718">
            <v>7</v>
          </cell>
          <cell r="C718" t="str">
            <v>Haag</v>
          </cell>
          <cell r="D718" t="str">
            <v>Sandra</v>
          </cell>
          <cell r="E718" t="str">
            <v>GRM</v>
          </cell>
          <cell r="F718">
            <v>4219</v>
          </cell>
          <cell r="G718" t="str">
            <v>Graham Elem.</v>
          </cell>
        </row>
        <row r="719">
          <cell r="A719">
            <v>4020</v>
          </cell>
          <cell r="B719">
            <v>7</v>
          </cell>
          <cell r="C719" t="str">
            <v>Haag</v>
          </cell>
          <cell r="D719" t="str">
            <v>Sandra</v>
          </cell>
          <cell r="E719" t="str">
            <v>FRP</v>
          </cell>
          <cell r="F719">
            <v>4020</v>
          </cell>
          <cell r="G719" t="str">
            <v>Fremont New Pri. Ctr. #2</v>
          </cell>
        </row>
        <row r="720">
          <cell r="A720">
            <v>8113</v>
          </cell>
          <cell r="B720">
            <v>7</v>
          </cell>
          <cell r="C720" t="str">
            <v>Haag</v>
          </cell>
          <cell r="D720" t="str">
            <v>Sandra</v>
          </cell>
          <cell r="E720" t="str">
            <v>EDI</v>
          </cell>
          <cell r="F720">
            <v>8113</v>
          </cell>
          <cell r="G720" t="str">
            <v>Edison MS</v>
          </cell>
        </row>
        <row r="721">
          <cell r="A721">
            <v>8650</v>
          </cell>
          <cell r="B721">
            <v>7</v>
          </cell>
          <cell r="C721" t="str">
            <v>Haag</v>
          </cell>
          <cell r="D721" t="str">
            <v>Sandra</v>
          </cell>
          <cell r="E721" t="str">
            <v>FRE</v>
          </cell>
          <cell r="F721">
            <v>8650</v>
          </cell>
          <cell r="G721" t="str">
            <v>Fremont HS</v>
          </cell>
        </row>
        <row r="722">
          <cell r="A722">
            <v>8651</v>
          </cell>
          <cell r="B722">
            <v>7</v>
          </cell>
          <cell r="C722" t="str">
            <v>Haag</v>
          </cell>
          <cell r="D722" t="str">
            <v>Sandra</v>
          </cell>
          <cell r="E722" t="str">
            <v>FRM</v>
          </cell>
          <cell r="F722">
            <v>8651</v>
          </cell>
          <cell r="G722" t="str">
            <v>Fremont Math/Sci. Mag.</v>
          </cell>
        </row>
        <row r="723">
          <cell r="A723">
            <v>8948</v>
          </cell>
          <cell r="B723">
            <v>7</v>
          </cell>
          <cell r="C723" t="str">
            <v>Haag</v>
          </cell>
          <cell r="D723" t="str">
            <v>Sandra</v>
          </cell>
          <cell r="E723" t="str">
            <v>YOU</v>
          </cell>
          <cell r="F723">
            <v>8948</v>
          </cell>
          <cell r="G723" t="str">
            <v>Youth Opp. Unlimited</v>
          </cell>
        </row>
        <row r="724">
          <cell r="A724">
            <v>8655</v>
          </cell>
          <cell r="B724">
            <v>7</v>
          </cell>
          <cell r="C724" t="str">
            <v>Haag</v>
          </cell>
          <cell r="D724" t="str">
            <v>Sandra</v>
          </cell>
          <cell r="F724">
            <v>8655</v>
          </cell>
          <cell r="G724" t="str">
            <v>New Fremont HS</v>
          </cell>
        </row>
        <row r="725">
          <cell r="A725">
            <v>8655</v>
          </cell>
          <cell r="B725">
            <v>7</v>
          </cell>
          <cell r="C725" t="str">
            <v>Haag</v>
          </cell>
          <cell r="D725" t="str">
            <v>Sandra</v>
          </cell>
          <cell r="F725">
            <v>8655</v>
          </cell>
          <cell r="G725" t="str">
            <v>New Fremont HS</v>
          </cell>
        </row>
        <row r="726">
          <cell r="A726">
            <v>5857</v>
          </cell>
          <cell r="B726">
            <v>7</v>
          </cell>
          <cell r="C726" t="str">
            <v>Takashima</v>
          </cell>
          <cell r="D726" t="str">
            <v>Todd</v>
          </cell>
          <cell r="E726" t="str">
            <v>ONV</v>
          </cell>
          <cell r="F726">
            <v>5857</v>
          </cell>
          <cell r="G726" t="str">
            <v>107th Street Elem.</v>
          </cell>
        </row>
        <row r="727">
          <cell r="A727">
            <v>5858</v>
          </cell>
          <cell r="B727">
            <v>7</v>
          </cell>
          <cell r="C727" t="str">
            <v>Takashima</v>
          </cell>
          <cell r="D727" t="str">
            <v>Todd</v>
          </cell>
          <cell r="E727" t="str">
            <v>OSF</v>
          </cell>
          <cell r="F727">
            <v>5858</v>
          </cell>
          <cell r="G727" t="str">
            <v>107th Street Math/Sci. Mag.</v>
          </cell>
        </row>
        <row r="728">
          <cell r="A728">
            <v>5884</v>
          </cell>
          <cell r="B728">
            <v>7</v>
          </cell>
          <cell r="C728" t="str">
            <v>Takashima</v>
          </cell>
          <cell r="D728" t="str">
            <v>Todd</v>
          </cell>
          <cell r="E728" t="str">
            <v>OTW</v>
          </cell>
          <cell r="F728">
            <v>5884</v>
          </cell>
          <cell r="G728" t="str">
            <v>112th Street Elem.</v>
          </cell>
        </row>
        <row r="729">
          <cell r="A729">
            <v>5562</v>
          </cell>
          <cell r="B729">
            <v>7</v>
          </cell>
          <cell r="C729" t="str">
            <v>Takashima</v>
          </cell>
          <cell r="D729" t="str">
            <v>Todd</v>
          </cell>
          <cell r="E729" t="str">
            <v>NSV</v>
          </cell>
          <cell r="F729">
            <v>5562</v>
          </cell>
          <cell r="G729" t="str">
            <v>Barrett Elem.</v>
          </cell>
        </row>
        <row r="730">
          <cell r="A730">
            <v>2616</v>
          </cell>
          <cell r="B730">
            <v>7</v>
          </cell>
          <cell r="C730" t="str">
            <v>Takashima</v>
          </cell>
          <cell r="D730" t="str">
            <v>Todd</v>
          </cell>
          <cell r="E730" t="str">
            <v>BUD</v>
          </cell>
          <cell r="F730">
            <v>2616</v>
          </cell>
          <cell r="G730" t="str">
            <v>Budlong Elem.</v>
          </cell>
        </row>
        <row r="731">
          <cell r="A731">
            <v>8132</v>
          </cell>
          <cell r="B731">
            <v>7</v>
          </cell>
          <cell r="C731" t="str">
            <v>Takashima</v>
          </cell>
          <cell r="D731" t="str">
            <v>Todd</v>
          </cell>
          <cell r="E731" t="str">
            <v>FOS</v>
          </cell>
          <cell r="F731">
            <v>8132</v>
          </cell>
          <cell r="G731" t="str">
            <v>Foshay Learning Ctr.</v>
          </cell>
        </row>
        <row r="732">
          <cell r="A732">
            <v>5321</v>
          </cell>
          <cell r="B732">
            <v>7</v>
          </cell>
          <cell r="C732" t="str">
            <v>Takashima</v>
          </cell>
          <cell r="D732" t="str">
            <v>Todd</v>
          </cell>
          <cell r="E732" t="str">
            <v>MLL</v>
          </cell>
          <cell r="F732">
            <v>5321</v>
          </cell>
          <cell r="G732" t="str">
            <v>Miller Elem.</v>
          </cell>
        </row>
        <row r="733">
          <cell r="A733">
            <v>5699</v>
          </cell>
          <cell r="B733">
            <v>7</v>
          </cell>
          <cell r="C733" t="str">
            <v>Takashima</v>
          </cell>
          <cell r="D733" t="str">
            <v>Todd</v>
          </cell>
          <cell r="E733" t="str">
            <v>NOR</v>
          </cell>
          <cell r="F733">
            <v>5699</v>
          </cell>
          <cell r="G733" t="str">
            <v>Norwood Elem.</v>
          </cell>
        </row>
        <row r="734">
          <cell r="A734">
            <v>6301</v>
          </cell>
          <cell r="B734">
            <v>7</v>
          </cell>
          <cell r="C734" t="str">
            <v>Takashima</v>
          </cell>
          <cell r="D734" t="str">
            <v>Todd</v>
          </cell>
          <cell r="E734" t="str">
            <v>RTT</v>
          </cell>
          <cell r="F734">
            <v>6301</v>
          </cell>
          <cell r="G734" t="str">
            <v>Ritter Elem.</v>
          </cell>
        </row>
        <row r="735">
          <cell r="A735">
            <v>5548</v>
          </cell>
          <cell r="B735">
            <v>7</v>
          </cell>
          <cell r="C735" t="str">
            <v>Takashima</v>
          </cell>
          <cell r="D735" t="str">
            <v>Todd</v>
          </cell>
          <cell r="E735" t="str">
            <v>NSE</v>
          </cell>
          <cell r="F735">
            <v>5548</v>
          </cell>
          <cell r="G735" t="str">
            <v>92nd Street Elem.</v>
          </cell>
        </row>
        <row r="736">
          <cell r="A736">
            <v>8109</v>
          </cell>
          <cell r="B736">
            <v>7</v>
          </cell>
          <cell r="C736" t="str">
            <v>Takashima</v>
          </cell>
          <cell r="D736" t="str">
            <v>Todd</v>
          </cell>
          <cell r="E736" t="str">
            <v>DWG</v>
          </cell>
          <cell r="F736">
            <v>8109</v>
          </cell>
          <cell r="G736" t="str">
            <v>Drew/HA Mag.</v>
          </cell>
        </row>
        <row r="737">
          <cell r="A737">
            <v>8112</v>
          </cell>
          <cell r="B737">
            <v>7</v>
          </cell>
          <cell r="C737" t="str">
            <v>Takashima</v>
          </cell>
          <cell r="D737" t="str">
            <v>Todd</v>
          </cell>
          <cell r="E737" t="str">
            <v>DRW</v>
          </cell>
          <cell r="F737">
            <v>8112</v>
          </cell>
          <cell r="G737" t="str">
            <v>Drew MS</v>
          </cell>
        </row>
        <row r="738">
          <cell r="A738">
            <v>8060</v>
          </cell>
          <cell r="B738">
            <v>7</v>
          </cell>
          <cell r="C738" t="str">
            <v>Takashima</v>
          </cell>
          <cell r="D738" t="str">
            <v>Todd</v>
          </cell>
          <cell r="E738" t="str">
            <v>BET</v>
          </cell>
          <cell r="F738">
            <v>8060</v>
          </cell>
          <cell r="G738" t="str">
            <v>Bethune MS</v>
          </cell>
        </row>
        <row r="739">
          <cell r="A739">
            <v>8061</v>
          </cell>
          <cell r="B739">
            <v>7</v>
          </cell>
          <cell r="C739" t="str">
            <v>Takashima</v>
          </cell>
          <cell r="D739" t="str">
            <v>Todd</v>
          </cell>
          <cell r="E739" t="str">
            <v>BMS</v>
          </cell>
          <cell r="F739">
            <v>8061</v>
          </cell>
          <cell r="G739" t="str">
            <v>Bethune Mag.</v>
          </cell>
        </row>
        <row r="740">
          <cell r="A740">
            <v>8652</v>
          </cell>
          <cell r="B740">
            <v>7</v>
          </cell>
          <cell r="C740" t="str">
            <v>Takashima</v>
          </cell>
          <cell r="D740" t="str">
            <v>Todd</v>
          </cell>
          <cell r="E740" t="str">
            <v>HOP</v>
          </cell>
          <cell r="F740">
            <v>8652</v>
          </cell>
          <cell r="G740" t="str">
            <v>Hope HS</v>
          </cell>
        </row>
        <row r="741">
          <cell r="A741">
            <v>8727</v>
          </cell>
          <cell r="B741">
            <v>7</v>
          </cell>
          <cell r="C741" t="str">
            <v>Takashima</v>
          </cell>
          <cell r="D741" t="str">
            <v>Todd</v>
          </cell>
          <cell r="E741" t="str">
            <v>KGM</v>
          </cell>
          <cell r="F741">
            <v>8727</v>
          </cell>
          <cell r="G741" t="str">
            <v>King-Drew Med. Mag.</v>
          </cell>
        </row>
        <row r="742">
          <cell r="A742">
            <v>8723</v>
          </cell>
          <cell r="B742">
            <v>7</v>
          </cell>
          <cell r="C742" t="str">
            <v>Takashima</v>
          </cell>
          <cell r="D742" t="str">
            <v>Todd</v>
          </cell>
          <cell r="E742" t="str">
            <v>ROD</v>
          </cell>
          <cell r="F742">
            <v>8723</v>
          </cell>
          <cell r="G742" t="str">
            <v>Rodia HS</v>
          </cell>
        </row>
        <row r="743">
          <cell r="A743">
            <v>8735</v>
          </cell>
          <cell r="B743">
            <v>7</v>
          </cell>
          <cell r="C743" t="str">
            <v>Takashima</v>
          </cell>
          <cell r="D743" t="str">
            <v>Todd</v>
          </cell>
          <cell r="E743" t="str">
            <v>TRU</v>
          </cell>
          <cell r="F743">
            <v>8735</v>
          </cell>
          <cell r="G743" t="str">
            <v>Truth HS</v>
          </cell>
        </row>
        <row r="744">
          <cell r="A744">
            <v>1917</v>
          </cell>
          <cell r="B744">
            <v>7</v>
          </cell>
          <cell r="C744" t="str">
            <v>Takashima</v>
          </cell>
          <cell r="D744" t="str">
            <v>Todd</v>
          </cell>
          <cell r="E744" t="str">
            <v>RIL</v>
          </cell>
          <cell r="F744">
            <v>1917</v>
          </cell>
          <cell r="G744" t="str">
            <v>Riley HS</v>
          </cell>
        </row>
        <row r="745">
          <cell r="A745">
            <v>5877</v>
          </cell>
          <cell r="B745">
            <v>8</v>
          </cell>
          <cell r="C745" t="str">
            <v>De Leon</v>
          </cell>
          <cell r="D745" t="str">
            <v>Ruby</v>
          </cell>
          <cell r="E745" t="str">
            <v>OTF</v>
          </cell>
          <cell r="F745">
            <v>5877</v>
          </cell>
          <cell r="G745" t="str">
            <v>135Th Street</v>
          </cell>
          <cell r="H745" t="str">
            <v>GARDENA COMPLEX</v>
          </cell>
        </row>
        <row r="746">
          <cell r="A746">
            <v>5822</v>
          </cell>
          <cell r="B746">
            <v>8</v>
          </cell>
          <cell r="C746" t="str">
            <v>De Leon</v>
          </cell>
          <cell r="D746" t="str">
            <v>Ruby</v>
          </cell>
          <cell r="E746" t="str">
            <v>OFT</v>
          </cell>
          <cell r="F746">
            <v>5822</v>
          </cell>
          <cell r="G746" t="str">
            <v>153Rd Street</v>
          </cell>
          <cell r="H746" t="str">
            <v>GARDENA COMPLEX</v>
          </cell>
        </row>
        <row r="747">
          <cell r="A747">
            <v>5808</v>
          </cell>
          <cell r="B747">
            <v>8</v>
          </cell>
          <cell r="C747" t="str">
            <v>De Leon</v>
          </cell>
          <cell r="D747" t="str">
            <v>Ruby</v>
          </cell>
          <cell r="E747" t="str">
            <v>OFS</v>
          </cell>
          <cell r="F747">
            <v>5808</v>
          </cell>
          <cell r="G747" t="str">
            <v>156Th Street</v>
          </cell>
          <cell r="H747" t="str">
            <v>GARDENA COMPLEX</v>
          </cell>
        </row>
        <row r="748">
          <cell r="A748">
            <v>5753</v>
          </cell>
          <cell r="B748">
            <v>8</v>
          </cell>
          <cell r="C748" t="str">
            <v>De Leon</v>
          </cell>
          <cell r="D748" t="str">
            <v>Ruby</v>
          </cell>
          <cell r="E748" t="str">
            <v>OES</v>
          </cell>
          <cell r="F748">
            <v>5753</v>
          </cell>
          <cell r="G748" t="str">
            <v>186Th Street</v>
          </cell>
          <cell r="H748" t="str">
            <v>GARDENA COMPLEX</v>
          </cell>
        </row>
        <row r="749">
          <cell r="A749">
            <v>2096</v>
          </cell>
          <cell r="B749">
            <v>8</v>
          </cell>
          <cell r="C749" t="str">
            <v>De Leon</v>
          </cell>
          <cell r="D749" t="str">
            <v>Ruby</v>
          </cell>
          <cell r="E749" t="str">
            <v>AME</v>
          </cell>
          <cell r="F749">
            <v>2096</v>
          </cell>
          <cell r="G749" t="str">
            <v>Amestoy Es</v>
          </cell>
          <cell r="H749" t="str">
            <v>GARDENA COMPLEX</v>
          </cell>
        </row>
        <row r="750">
          <cell r="A750">
            <v>2097</v>
          </cell>
          <cell r="B750">
            <v>8</v>
          </cell>
          <cell r="C750" t="str">
            <v>De Leon</v>
          </cell>
          <cell r="D750" t="str">
            <v>Ruby</v>
          </cell>
          <cell r="E750" t="str">
            <v>AMM</v>
          </cell>
          <cell r="F750">
            <v>2097</v>
          </cell>
          <cell r="G750" t="str">
            <v>Amestoy Es Magnet</v>
          </cell>
          <cell r="H750" t="str">
            <v>GARDENA COMPLEX</v>
          </cell>
        </row>
        <row r="751">
          <cell r="A751">
            <v>2247</v>
          </cell>
          <cell r="B751">
            <v>8</v>
          </cell>
          <cell r="C751" t="str">
            <v>De Leon</v>
          </cell>
          <cell r="D751" t="str">
            <v>Ruby</v>
          </cell>
          <cell r="E751" t="str">
            <v>AVG</v>
          </cell>
          <cell r="F751">
            <v>2247</v>
          </cell>
          <cell r="G751" t="str">
            <v>Avalon Gardens</v>
          </cell>
          <cell r="H751" t="str">
            <v>GARDENA COMPLEX</v>
          </cell>
        </row>
        <row r="752">
          <cell r="A752">
            <v>2986</v>
          </cell>
          <cell r="B752">
            <v>8</v>
          </cell>
          <cell r="C752" t="str">
            <v>De Leon</v>
          </cell>
          <cell r="D752" t="str">
            <v>Ruby</v>
          </cell>
          <cell r="E752" t="str">
            <v>CHP</v>
          </cell>
          <cell r="F752">
            <v>2986</v>
          </cell>
          <cell r="G752" t="str">
            <v>Chapman Avenue</v>
          </cell>
          <cell r="H752" t="str">
            <v>GARDENA COMPLEX</v>
          </cell>
        </row>
        <row r="753">
          <cell r="A753">
            <v>3425</v>
          </cell>
          <cell r="B753">
            <v>8</v>
          </cell>
          <cell r="C753" t="str">
            <v>De Leon</v>
          </cell>
          <cell r="D753" t="str">
            <v>Ruby</v>
          </cell>
          <cell r="E753" t="str">
            <v>DNK</v>
          </cell>
          <cell r="F753">
            <v>3425</v>
          </cell>
          <cell r="G753" t="str">
            <v>Denker Avenue</v>
          </cell>
          <cell r="H753" t="str">
            <v>GARDENA COMPLEX</v>
          </cell>
        </row>
        <row r="754">
          <cell r="A754">
            <v>4041</v>
          </cell>
          <cell r="B754">
            <v>8</v>
          </cell>
          <cell r="C754" t="str">
            <v>De Leon</v>
          </cell>
          <cell r="D754" t="str">
            <v>Ruby</v>
          </cell>
          <cell r="E754" t="str">
            <v>GDE</v>
          </cell>
          <cell r="F754">
            <v>4041</v>
          </cell>
          <cell r="G754" t="str">
            <v>Gardena Avenue</v>
          </cell>
          <cell r="H754" t="str">
            <v>GARDENA COMPLEX</v>
          </cell>
        </row>
        <row r="755">
          <cell r="A755">
            <v>6158</v>
          </cell>
          <cell r="B755">
            <v>8</v>
          </cell>
          <cell r="C755" t="str">
            <v>De Leon</v>
          </cell>
          <cell r="D755" t="str">
            <v>Ruby</v>
          </cell>
          <cell r="E755" t="str">
            <v>PCH</v>
          </cell>
          <cell r="F755">
            <v>6158</v>
          </cell>
          <cell r="G755" t="str">
            <v>Purche Ave/Science Tech.</v>
          </cell>
          <cell r="H755" t="str">
            <v>GARDENA COMPLEX</v>
          </cell>
        </row>
        <row r="756">
          <cell r="A756">
            <v>6159</v>
          </cell>
          <cell r="B756">
            <v>8</v>
          </cell>
          <cell r="C756" t="str">
            <v>De Leon</v>
          </cell>
          <cell r="D756" t="str">
            <v>Ruby</v>
          </cell>
          <cell r="E756" t="str">
            <v>PRC</v>
          </cell>
          <cell r="F756">
            <v>6159</v>
          </cell>
          <cell r="G756" t="str">
            <v>Purche Ave/Science Tech.</v>
          </cell>
          <cell r="H756" t="str">
            <v>GARDENA COMPLEX</v>
          </cell>
        </row>
        <row r="757">
          <cell r="A757">
            <v>8352</v>
          </cell>
          <cell r="B757">
            <v>8</v>
          </cell>
          <cell r="C757" t="str">
            <v>De Leon</v>
          </cell>
          <cell r="D757" t="str">
            <v>Ruby</v>
          </cell>
          <cell r="E757" t="str">
            <v>PEA</v>
          </cell>
          <cell r="F757">
            <v>8352</v>
          </cell>
          <cell r="G757" t="str">
            <v>Peary Ms/Mag</v>
          </cell>
          <cell r="H757" t="str">
            <v>GARDENA COMPLEX</v>
          </cell>
        </row>
        <row r="758">
          <cell r="A758">
            <v>8351</v>
          </cell>
          <cell r="B758">
            <v>8</v>
          </cell>
          <cell r="C758" t="str">
            <v>De Leon</v>
          </cell>
          <cell r="D758" t="str">
            <v>Ruby</v>
          </cell>
          <cell r="E758" t="str">
            <v>PEM</v>
          </cell>
          <cell r="F758">
            <v>8351</v>
          </cell>
          <cell r="G758" t="str">
            <v>Peary Ms Mag</v>
          </cell>
          <cell r="H758" t="str">
            <v>GARDENA COMPLEX</v>
          </cell>
        </row>
        <row r="759">
          <cell r="A759">
            <v>1941</v>
          </cell>
          <cell r="B759">
            <v>8</v>
          </cell>
          <cell r="C759" t="str">
            <v>De Leon</v>
          </cell>
          <cell r="D759" t="str">
            <v>Ruby</v>
          </cell>
          <cell r="E759" t="str">
            <v>BNK</v>
          </cell>
          <cell r="F759">
            <v>1941</v>
          </cell>
          <cell r="G759" t="str">
            <v>Banneker Spec Ed</v>
          </cell>
          <cell r="H759" t="str">
            <v>GARDENA COMPLEX</v>
          </cell>
        </row>
        <row r="760">
          <cell r="A760">
            <v>1956</v>
          </cell>
          <cell r="B760">
            <v>8</v>
          </cell>
          <cell r="C760" t="str">
            <v>De Leon</v>
          </cell>
          <cell r="D760" t="str">
            <v>Ruby</v>
          </cell>
          <cell r="E760" t="str">
            <v>SLL</v>
          </cell>
          <cell r="F760">
            <v>1956</v>
          </cell>
          <cell r="G760" t="str">
            <v>Sellery Spec Ed</v>
          </cell>
          <cell r="H760" t="str">
            <v>GARDENA COMPLEX</v>
          </cell>
        </row>
        <row r="761">
          <cell r="A761">
            <v>8664</v>
          </cell>
          <cell r="B761">
            <v>8</v>
          </cell>
          <cell r="C761" t="str">
            <v>De Leon</v>
          </cell>
          <cell r="D761" t="str">
            <v>Ruby</v>
          </cell>
          <cell r="E761" t="str">
            <v>GDH</v>
          </cell>
          <cell r="F761">
            <v>8664</v>
          </cell>
          <cell r="G761" t="str">
            <v>Gardena Hs</v>
          </cell>
          <cell r="H761" t="str">
            <v>GARDENA COMPLEX</v>
          </cell>
        </row>
        <row r="762">
          <cell r="A762">
            <v>8662</v>
          </cell>
          <cell r="B762">
            <v>8</v>
          </cell>
          <cell r="C762" t="str">
            <v>De Leon</v>
          </cell>
          <cell r="D762" t="str">
            <v>Ruby</v>
          </cell>
          <cell r="E762" t="str">
            <v>GDF</v>
          </cell>
          <cell r="F762">
            <v>8662</v>
          </cell>
          <cell r="G762" t="str">
            <v>Gardena Hs Mag</v>
          </cell>
          <cell r="H762" t="str">
            <v>GARDENA COMPLEX</v>
          </cell>
        </row>
        <row r="763">
          <cell r="A763">
            <v>8666</v>
          </cell>
          <cell r="B763">
            <v>8</v>
          </cell>
          <cell r="C763" t="str">
            <v>De Leon</v>
          </cell>
          <cell r="D763" t="str">
            <v>Ruby</v>
          </cell>
          <cell r="E763" t="str">
            <v>MON</v>
          </cell>
          <cell r="F763">
            <v>8666</v>
          </cell>
          <cell r="G763" t="str">
            <v>Moneta Cont Hs</v>
          </cell>
          <cell r="H763" t="str">
            <v>GARDENA COMPLEX</v>
          </cell>
        </row>
        <row r="764">
          <cell r="A764">
            <v>8490</v>
          </cell>
          <cell r="B764">
            <v>8</v>
          </cell>
          <cell r="C764" t="str">
            <v>De Leon</v>
          </cell>
          <cell r="D764" t="str">
            <v>Ruby</v>
          </cell>
          <cell r="E764" t="str">
            <v>WLM</v>
          </cell>
          <cell r="F764">
            <v>8490</v>
          </cell>
          <cell r="G764" t="str">
            <v>Wilmington Ms</v>
          </cell>
          <cell r="H764" t="str">
            <v>BANNING COMPLEX</v>
          </cell>
        </row>
        <row r="765">
          <cell r="A765">
            <v>4315</v>
          </cell>
          <cell r="B765">
            <v>8</v>
          </cell>
          <cell r="C765" t="str">
            <v>De Leon</v>
          </cell>
          <cell r="D765" t="str">
            <v>Ruby</v>
          </cell>
          <cell r="E765" t="str">
            <v>GLF</v>
          </cell>
          <cell r="F765">
            <v>4315</v>
          </cell>
          <cell r="G765" t="str">
            <v>Gulf</v>
          </cell>
          <cell r="H765" t="str">
            <v>BANNING COMPLEX</v>
          </cell>
        </row>
        <row r="766">
          <cell r="A766">
            <v>6616</v>
          </cell>
          <cell r="B766">
            <v>8</v>
          </cell>
          <cell r="C766" t="str">
            <v>Divens</v>
          </cell>
          <cell r="D766" t="str">
            <v>Patrice</v>
          </cell>
          <cell r="E766" t="str">
            <v>SEV</v>
          </cell>
          <cell r="F766">
            <v>6616</v>
          </cell>
          <cell r="G766" t="str">
            <v>7Th Street</v>
          </cell>
          <cell r="H766" t="str">
            <v>SAN PEDRO COMPLEX</v>
          </cell>
        </row>
        <row r="767">
          <cell r="A767">
            <v>3767</v>
          </cell>
          <cell r="B767">
            <v>8</v>
          </cell>
          <cell r="C767" t="str">
            <v>Divens</v>
          </cell>
          <cell r="D767" t="str">
            <v>Patrice</v>
          </cell>
          <cell r="E767" t="str">
            <v>FIF</v>
          </cell>
          <cell r="F767">
            <v>3767</v>
          </cell>
          <cell r="G767" t="str">
            <v>15Th Street</v>
          </cell>
          <cell r="H767" t="str">
            <v>SAN PEDRO COMPLEX</v>
          </cell>
        </row>
        <row r="768">
          <cell r="A768">
            <v>2288</v>
          </cell>
          <cell r="B768">
            <v>8</v>
          </cell>
          <cell r="C768" t="str">
            <v>Divens</v>
          </cell>
          <cell r="D768" t="str">
            <v>Patrice</v>
          </cell>
          <cell r="E768" t="str">
            <v>BAN</v>
          </cell>
          <cell r="F768">
            <v>2288</v>
          </cell>
          <cell r="G768" t="str">
            <v>Bandini Street</v>
          </cell>
          <cell r="H768" t="str">
            <v>SAN PEDRO COMPLEX</v>
          </cell>
        </row>
        <row r="769">
          <cell r="A769">
            <v>2315</v>
          </cell>
          <cell r="B769">
            <v>8</v>
          </cell>
          <cell r="C769" t="str">
            <v>Divens</v>
          </cell>
          <cell r="D769" t="str">
            <v>Patrice</v>
          </cell>
          <cell r="E769" t="str">
            <v>BAR</v>
          </cell>
          <cell r="F769">
            <v>2315</v>
          </cell>
          <cell r="G769" t="str">
            <v>Barton Hill</v>
          </cell>
          <cell r="H769" t="str">
            <v>SAN PEDRO COMPLEX</v>
          </cell>
        </row>
        <row r="770">
          <cell r="A770">
            <v>2685</v>
          </cell>
          <cell r="B770">
            <v>8</v>
          </cell>
          <cell r="C770" t="str">
            <v>Divens</v>
          </cell>
          <cell r="D770" t="str">
            <v>Patrice</v>
          </cell>
          <cell r="E770" t="str">
            <v>CAB</v>
          </cell>
          <cell r="F770">
            <v>2685</v>
          </cell>
          <cell r="G770" t="str">
            <v>Cabrillo Avenue</v>
          </cell>
          <cell r="H770" t="str">
            <v>SAN PEDRO COMPLEX</v>
          </cell>
        </row>
        <row r="771">
          <cell r="A771">
            <v>3302</v>
          </cell>
          <cell r="B771">
            <v>8</v>
          </cell>
          <cell r="C771" t="str">
            <v>Divens</v>
          </cell>
          <cell r="D771" t="str">
            <v>Patrice</v>
          </cell>
          <cell r="E771" t="str">
            <v>CSW</v>
          </cell>
          <cell r="F771">
            <v>3302</v>
          </cell>
          <cell r="G771" t="str">
            <v>Crestwood Avenue</v>
          </cell>
          <cell r="H771" t="str">
            <v>SAN PEDRO COMPLEX</v>
          </cell>
        </row>
        <row r="772">
          <cell r="A772">
            <v>6013</v>
          </cell>
          <cell r="B772">
            <v>8</v>
          </cell>
          <cell r="C772" t="str">
            <v>Divens</v>
          </cell>
          <cell r="D772" t="str">
            <v>Patrice</v>
          </cell>
          <cell r="E772" t="str">
            <v>PKW</v>
          </cell>
          <cell r="F772">
            <v>6013</v>
          </cell>
          <cell r="G772" t="str">
            <v>Park Western</v>
          </cell>
          <cell r="H772" t="str">
            <v>SAN PEDRO COMPLEX</v>
          </cell>
        </row>
        <row r="773">
          <cell r="A773">
            <v>6014</v>
          </cell>
          <cell r="B773">
            <v>8</v>
          </cell>
          <cell r="C773" t="str">
            <v>Divens</v>
          </cell>
          <cell r="D773" t="str">
            <v>Patrice</v>
          </cell>
          <cell r="E773" t="str">
            <v>HBM</v>
          </cell>
          <cell r="F773">
            <v>6014</v>
          </cell>
          <cell r="G773" t="str">
            <v>Park Western Harbor Gifted</v>
          </cell>
          <cell r="H773" t="str">
            <v>SAN PEDRO COMPLEX</v>
          </cell>
        </row>
        <row r="774">
          <cell r="A774">
            <v>4836</v>
          </cell>
          <cell r="B774">
            <v>8</v>
          </cell>
          <cell r="C774" t="str">
            <v>Divens</v>
          </cell>
          <cell r="D774" t="str">
            <v>Patrice</v>
          </cell>
          <cell r="E774" t="str">
            <v>LEL</v>
          </cell>
          <cell r="F774">
            <v>4836</v>
          </cell>
          <cell r="G774" t="str">
            <v>Leland Street</v>
          </cell>
          <cell r="H774" t="str">
            <v>SAN PEDRO COMPLEX</v>
          </cell>
        </row>
        <row r="775">
          <cell r="A775">
            <v>6137</v>
          </cell>
          <cell r="B775">
            <v>8</v>
          </cell>
          <cell r="C775" t="str">
            <v>Divens</v>
          </cell>
          <cell r="D775" t="str">
            <v>Patrice</v>
          </cell>
          <cell r="E775" t="str">
            <v>PTF</v>
          </cell>
          <cell r="F775">
            <v>6137</v>
          </cell>
          <cell r="G775" t="str">
            <v>Point Fermin</v>
          </cell>
          <cell r="H775" t="str">
            <v>SAN PEDRO COMPLEX</v>
          </cell>
        </row>
        <row r="776">
          <cell r="A776">
            <v>6870</v>
          </cell>
          <cell r="B776">
            <v>8</v>
          </cell>
          <cell r="C776" t="str">
            <v>Divens</v>
          </cell>
          <cell r="D776" t="str">
            <v>Patrice</v>
          </cell>
          <cell r="E776" t="str">
            <v>SSM</v>
          </cell>
          <cell r="F776">
            <v>6870</v>
          </cell>
          <cell r="G776" t="str">
            <v>South Shores Mag</v>
          </cell>
          <cell r="H776" t="str">
            <v>SAN PEDRO COMPLEX</v>
          </cell>
        </row>
        <row r="777">
          <cell r="A777">
            <v>7035</v>
          </cell>
          <cell r="B777">
            <v>8</v>
          </cell>
          <cell r="C777" t="str">
            <v>Divens</v>
          </cell>
          <cell r="D777" t="str">
            <v>Patrice</v>
          </cell>
          <cell r="E777" t="str">
            <v>TAP</v>
          </cell>
          <cell r="F777">
            <v>7035</v>
          </cell>
          <cell r="G777" t="str">
            <v>Taper Avenue Es</v>
          </cell>
          <cell r="H777" t="str">
            <v>SAN PEDRO COMPLEX</v>
          </cell>
        </row>
        <row r="778">
          <cell r="A778">
            <v>7036</v>
          </cell>
          <cell r="B778">
            <v>8</v>
          </cell>
          <cell r="C778" t="str">
            <v>Divens</v>
          </cell>
          <cell r="D778" t="str">
            <v>Patrice</v>
          </cell>
          <cell r="E778" t="str">
            <v>TET</v>
          </cell>
          <cell r="F778">
            <v>7036</v>
          </cell>
          <cell r="G778" t="str">
            <v>Taper Avenue Es Technology</v>
          </cell>
          <cell r="H778" t="str">
            <v>SAN PEDRO COMPLEX</v>
          </cell>
        </row>
        <row r="779">
          <cell r="A779">
            <v>7767</v>
          </cell>
          <cell r="B779">
            <v>8</v>
          </cell>
          <cell r="C779" t="str">
            <v>Divens</v>
          </cell>
          <cell r="D779" t="str">
            <v>Patrice</v>
          </cell>
          <cell r="E779" t="str">
            <v>WHP</v>
          </cell>
          <cell r="F779">
            <v>7767</v>
          </cell>
          <cell r="G779" t="str">
            <v>White Point</v>
          </cell>
          <cell r="H779" t="str">
            <v>SAN PEDRO COMPLEX</v>
          </cell>
        </row>
        <row r="780">
          <cell r="A780">
            <v>8104</v>
          </cell>
          <cell r="B780">
            <v>8</v>
          </cell>
          <cell r="C780" t="str">
            <v>Divens</v>
          </cell>
          <cell r="D780" t="str">
            <v>Patrice</v>
          </cell>
          <cell r="E780" t="str">
            <v>DAN</v>
          </cell>
          <cell r="F780">
            <v>8104</v>
          </cell>
          <cell r="G780" t="str">
            <v>Dana Ms</v>
          </cell>
          <cell r="H780" t="str">
            <v>SAN PEDRO COMPLEX</v>
          </cell>
        </row>
        <row r="781">
          <cell r="A781">
            <v>8110</v>
          </cell>
          <cell r="B781">
            <v>8</v>
          </cell>
          <cell r="C781" t="str">
            <v>Divens</v>
          </cell>
          <cell r="D781" t="str">
            <v>Patrice</v>
          </cell>
          <cell r="E781" t="str">
            <v>DDJ</v>
          </cell>
          <cell r="F781">
            <v>8110</v>
          </cell>
          <cell r="G781" t="str">
            <v>Dodson Ms</v>
          </cell>
          <cell r="H781" t="str">
            <v>SAN PEDRO COMPLEX</v>
          </cell>
        </row>
        <row r="782">
          <cell r="A782">
            <v>8111</v>
          </cell>
          <cell r="B782">
            <v>8</v>
          </cell>
          <cell r="C782" t="str">
            <v>Divens</v>
          </cell>
          <cell r="D782" t="str">
            <v>Patrice</v>
          </cell>
          <cell r="E782" t="str">
            <v>DDG</v>
          </cell>
          <cell r="F782">
            <v>8111</v>
          </cell>
          <cell r="G782" t="str">
            <v>Dodson Ms Mag</v>
          </cell>
          <cell r="H782" t="str">
            <v>SAN PEDRO COMPLEX</v>
          </cell>
        </row>
        <row r="783">
          <cell r="A783">
            <v>1957</v>
          </cell>
          <cell r="B783">
            <v>8</v>
          </cell>
          <cell r="C783" t="str">
            <v>Divens</v>
          </cell>
          <cell r="D783" t="str">
            <v>Patrice</v>
          </cell>
          <cell r="E783" t="str">
            <v>WIL</v>
          </cell>
          <cell r="F783">
            <v>1957</v>
          </cell>
          <cell r="G783" t="str">
            <v>Willenberg Spec Ed</v>
          </cell>
          <cell r="H783" t="str">
            <v>SAN PEDRO COMPLEX</v>
          </cell>
        </row>
        <row r="784">
          <cell r="A784">
            <v>8850</v>
          </cell>
          <cell r="B784">
            <v>8</v>
          </cell>
          <cell r="C784" t="str">
            <v>Divens</v>
          </cell>
          <cell r="D784" t="str">
            <v>Patrice</v>
          </cell>
          <cell r="E784" t="str">
            <v>SPH</v>
          </cell>
          <cell r="F784">
            <v>8850</v>
          </cell>
          <cell r="G784" t="str">
            <v>San Pedro Hs</v>
          </cell>
          <cell r="H784" t="str">
            <v>SAN PEDRO COMPLEX</v>
          </cell>
        </row>
        <row r="785">
          <cell r="A785">
            <v>8851</v>
          </cell>
          <cell r="B785">
            <v>8</v>
          </cell>
          <cell r="C785" t="str">
            <v>Divens</v>
          </cell>
          <cell r="D785" t="str">
            <v>Patrice</v>
          </cell>
          <cell r="E785" t="str">
            <v>SPM</v>
          </cell>
          <cell r="F785">
            <v>8851</v>
          </cell>
          <cell r="G785" t="str">
            <v>San Pedro Hs Mag</v>
          </cell>
          <cell r="H785" t="str">
            <v>SAN PEDRO COMPLEX</v>
          </cell>
        </row>
        <row r="786">
          <cell r="A786">
            <v>8847</v>
          </cell>
          <cell r="B786">
            <v>8</v>
          </cell>
          <cell r="C786" t="str">
            <v>Divens</v>
          </cell>
          <cell r="D786" t="str">
            <v>Patrice</v>
          </cell>
          <cell r="E786" t="str">
            <v>SPO</v>
          </cell>
          <cell r="F786">
            <v>8847</v>
          </cell>
          <cell r="G786" t="str">
            <v>San Pedro Hs Polce Acdmy</v>
          </cell>
          <cell r="H786" t="str">
            <v>SAN PEDRO COMPLEX</v>
          </cell>
        </row>
        <row r="787">
          <cell r="A787">
            <v>8852</v>
          </cell>
          <cell r="B787">
            <v>8</v>
          </cell>
          <cell r="C787" t="str">
            <v>Divens</v>
          </cell>
          <cell r="D787" t="str">
            <v>Patrice</v>
          </cell>
          <cell r="E787" t="str">
            <v>ANG</v>
          </cell>
          <cell r="F787">
            <v>8852</v>
          </cell>
          <cell r="G787" t="str">
            <v>Angel'S Gate Cont Hs</v>
          </cell>
          <cell r="H787" t="str">
            <v>SAN PEDRO COMPLEX</v>
          </cell>
        </row>
        <row r="788">
          <cell r="A788">
            <v>8589</v>
          </cell>
          <cell r="B788">
            <v>8</v>
          </cell>
          <cell r="C788" t="str">
            <v>Divens</v>
          </cell>
          <cell r="D788" t="str">
            <v>Patrice</v>
          </cell>
          <cell r="E788" t="str">
            <v>CDP</v>
          </cell>
          <cell r="F788">
            <v>8589</v>
          </cell>
          <cell r="G788" t="str">
            <v>Cooper Comm Day</v>
          </cell>
          <cell r="H788" t="str">
            <v>SAN PEDRO COMPLEX</v>
          </cell>
        </row>
        <row r="789">
          <cell r="A789">
            <v>7329</v>
          </cell>
          <cell r="B789">
            <v>8</v>
          </cell>
          <cell r="C789" t="str">
            <v>Foy</v>
          </cell>
          <cell r="D789" t="str">
            <v xml:space="preserve">Jeffrey </v>
          </cell>
          <cell r="E789" t="str">
            <v>TTS</v>
          </cell>
          <cell r="F789">
            <v>7329</v>
          </cell>
          <cell r="G789" t="str">
            <v>232Nd St Place</v>
          </cell>
          <cell r="H789" t="str">
            <v>CARSON COMPLEX</v>
          </cell>
        </row>
        <row r="790">
          <cell r="A790">
            <v>2089</v>
          </cell>
          <cell r="B790">
            <v>8</v>
          </cell>
          <cell r="C790" t="str">
            <v>Foy</v>
          </cell>
          <cell r="D790" t="str">
            <v xml:space="preserve">Jeffrey </v>
          </cell>
          <cell r="E790" t="str">
            <v>AMB</v>
          </cell>
          <cell r="F790">
            <v>2089</v>
          </cell>
          <cell r="G790" t="str">
            <v>Ambler Ave</v>
          </cell>
          <cell r="H790" t="str">
            <v>CARSON COMPLEX</v>
          </cell>
        </row>
        <row r="791">
          <cell r="A791">
            <v>2091</v>
          </cell>
          <cell r="B791">
            <v>8</v>
          </cell>
          <cell r="C791" t="str">
            <v>Foy</v>
          </cell>
          <cell r="D791" t="str">
            <v xml:space="preserve">Jeffrey </v>
          </cell>
          <cell r="E791" t="str">
            <v>AMG</v>
          </cell>
          <cell r="F791">
            <v>2091</v>
          </cell>
          <cell r="G791" t="str">
            <v>Ambler Ave Mag</v>
          </cell>
          <cell r="H791" t="str">
            <v>CARSON COMPLEX</v>
          </cell>
        </row>
        <row r="792">
          <cell r="A792">
            <v>2146</v>
          </cell>
          <cell r="B792">
            <v>8</v>
          </cell>
          <cell r="C792" t="str">
            <v>Foy</v>
          </cell>
          <cell r="D792" t="str">
            <v xml:space="preserve">Jeffrey </v>
          </cell>
          <cell r="E792" t="str">
            <v>ANL</v>
          </cell>
          <cell r="F792">
            <v>2146</v>
          </cell>
          <cell r="G792" t="str">
            <v>Annalee</v>
          </cell>
          <cell r="H792" t="str">
            <v>CARSON COMPLEX</v>
          </cell>
        </row>
        <row r="793">
          <cell r="A793">
            <v>2473</v>
          </cell>
          <cell r="B793">
            <v>8</v>
          </cell>
          <cell r="C793" t="str">
            <v>Foy</v>
          </cell>
          <cell r="D793" t="str">
            <v xml:space="preserve">Jeffrey </v>
          </cell>
          <cell r="E793" t="str">
            <v>BON</v>
          </cell>
          <cell r="F793">
            <v>2473</v>
          </cell>
          <cell r="G793" t="str">
            <v>Bonita</v>
          </cell>
          <cell r="H793" t="str">
            <v>CARSON COMPLEX</v>
          </cell>
        </row>
        <row r="794">
          <cell r="A794">
            <v>2530</v>
          </cell>
          <cell r="B794">
            <v>8</v>
          </cell>
          <cell r="C794" t="str">
            <v>Foy</v>
          </cell>
          <cell r="D794" t="str">
            <v xml:space="preserve">Jeffrey </v>
          </cell>
          <cell r="E794" t="str">
            <v>BDA</v>
          </cell>
          <cell r="F794">
            <v>2530</v>
          </cell>
          <cell r="G794" t="str">
            <v>Broadacres Avenue</v>
          </cell>
          <cell r="H794" t="str">
            <v>CARSON COMPLEX</v>
          </cell>
        </row>
        <row r="795">
          <cell r="A795">
            <v>2815</v>
          </cell>
          <cell r="B795">
            <v>8</v>
          </cell>
          <cell r="C795" t="str">
            <v>Foy</v>
          </cell>
          <cell r="D795" t="str">
            <v xml:space="preserve">Jeffrey </v>
          </cell>
          <cell r="E795" t="str">
            <v>CDL</v>
          </cell>
          <cell r="F795">
            <v>2815</v>
          </cell>
          <cell r="G795" t="str">
            <v>Caroldale Learn</v>
          </cell>
          <cell r="H795" t="str">
            <v>CARSON COMPLEX</v>
          </cell>
        </row>
        <row r="796">
          <cell r="A796">
            <v>2836</v>
          </cell>
          <cell r="B796">
            <v>8</v>
          </cell>
          <cell r="C796" t="str">
            <v>Foy</v>
          </cell>
          <cell r="D796" t="str">
            <v xml:space="preserve">Jeffrey </v>
          </cell>
          <cell r="E796" t="str">
            <v>CRS</v>
          </cell>
          <cell r="F796">
            <v>2836</v>
          </cell>
          <cell r="G796" t="str">
            <v>Carson Street</v>
          </cell>
          <cell r="H796" t="str">
            <v>CARSON COMPLEX</v>
          </cell>
        </row>
        <row r="797">
          <cell r="A797">
            <v>2890</v>
          </cell>
          <cell r="B797">
            <v>8</v>
          </cell>
          <cell r="C797" t="str">
            <v>Foy</v>
          </cell>
          <cell r="D797" t="str">
            <v xml:space="preserve">Jeffrey </v>
          </cell>
          <cell r="E797" t="str">
            <v>CSK</v>
          </cell>
          <cell r="F797">
            <v>2890</v>
          </cell>
          <cell r="G797" t="str">
            <v>Catskill Avenue</v>
          </cell>
          <cell r="H797" t="str">
            <v>CARSON COMPLEX</v>
          </cell>
        </row>
        <row r="798">
          <cell r="A798">
            <v>3384</v>
          </cell>
          <cell r="B798">
            <v>8</v>
          </cell>
          <cell r="C798" t="str">
            <v>Foy</v>
          </cell>
          <cell r="D798" t="str">
            <v xml:space="preserve">Jeffrey </v>
          </cell>
          <cell r="E798" t="str">
            <v>DLA</v>
          </cell>
          <cell r="F798">
            <v>3384</v>
          </cell>
          <cell r="G798" t="str">
            <v>Del Amo</v>
          </cell>
          <cell r="H798" t="str">
            <v>CARSON COMPLEX</v>
          </cell>
        </row>
        <row r="799">
          <cell r="A799">
            <v>3452</v>
          </cell>
          <cell r="B799">
            <v>8</v>
          </cell>
          <cell r="C799" t="str">
            <v>Foy</v>
          </cell>
          <cell r="D799" t="str">
            <v xml:space="preserve">Jeffrey </v>
          </cell>
          <cell r="E799" t="str">
            <v>DOL</v>
          </cell>
          <cell r="F799">
            <v>3452</v>
          </cell>
          <cell r="G799" t="str">
            <v>Dolores Street</v>
          </cell>
          <cell r="H799" t="str">
            <v>CARSON COMPLEX</v>
          </cell>
        </row>
        <row r="800">
          <cell r="A800">
            <v>3466</v>
          </cell>
          <cell r="B800">
            <v>8</v>
          </cell>
          <cell r="C800" t="str">
            <v>Foy</v>
          </cell>
          <cell r="D800" t="str">
            <v xml:space="preserve">Jeffrey </v>
          </cell>
          <cell r="E800" t="str">
            <v>DMG</v>
          </cell>
          <cell r="F800">
            <v>3466</v>
          </cell>
          <cell r="G800" t="str">
            <v>Dominguez</v>
          </cell>
          <cell r="H800" t="str">
            <v>CARSON COMPLEX</v>
          </cell>
        </row>
        <row r="801">
          <cell r="A801">
            <v>4829</v>
          </cell>
          <cell r="B801">
            <v>8</v>
          </cell>
          <cell r="C801" t="str">
            <v>Foy</v>
          </cell>
          <cell r="D801" t="str">
            <v xml:space="preserve">Jeffrey </v>
          </cell>
          <cell r="E801" t="str">
            <v>LPW</v>
          </cell>
          <cell r="F801">
            <v>4829</v>
          </cell>
          <cell r="G801" t="str">
            <v xml:space="preserve">Leapwood </v>
          </cell>
          <cell r="H801" t="str">
            <v>CARSON COMPLEX</v>
          </cell>
        </row>
        <row r="802">
          <cell r="A802">
            <v>7205</v>
          </cell>
          <cell r="B802">
            <v>8</v>
          </cell>
          <cell r="C802" t="str">
            <v>Foy</v>
          </cell>
          <cell r="D802" t="str">
            <v xml:space="preserve">Jeffrey </v>
          </cell>
          <cell r="E802" t="str">
            <v>TWN</v>
          </cell>
          <cell r="F802">
            <v>7205</v>
          </cell>
          <cell r="G802" t="str">
            <v>Towne Avenue</v>
          </cell>
          <cell r="H802" t="str">
            <v>CARSON COMPLEX</v>
          </cell>
        </row>
        <row r="803">
          <cell r="A803">
            <v>8090</v>
          </cell>
          <cell r="B803">
            <v>8</v>
          </cell>
          <cell r="C803" t="str">
            <v>Foy</v>
          </cell>
          <cell r="D803" t="str">
            <v xml:space="preserve">Jeffrey </v>
          </cell>
          <cell r="E803" t="str">
            <v>CNG</v>
          </cell>
          <cell r="F803">
            <v>8090</v>
          </cell>
          <cell r="G803" t="str">
            <v>Carnegie Ms</v>
          </cell>
          <cell r="H803" t="str">
            <v>CARSON COMPLEX</v>
          </cell>
        </row>
        <row r="804">
          <cell r="A804">
            <v>8103</v>
          </cell>
          <cell r="B804">
            <v>8</v>
          </cell>
          <cell r="C804" t="str">
            <v>Foy</v>
          </cell>
          <cell r="D804" t="str">
            <v xml:space="preserve">Jeffrey </v>
          </cell>
          <cell r="E804" t="str">
            <v>CUR</v>
          </cell>
          <cell r="F804">
            <v>8103</v>
          </cell>
          <cell r="G804" t="str">
            <v>Curtiss Ms</v>
          </cell>
          <cell r="H804" t="str">
            <v>CARSON COMPLEX</v>
          </cell>
        </row>
        <row r="805">
          <cell r="A805">
            <v>8105</v>
          </cell>
          <cell r="B805">
            <v>8</v>
          </cell>
          <cell r="C805" t="str">
            <v>Foy</v>
          </cell>
          <cell r="D805" t="str">
            <v xml:space="preserve">Jeffrey </v>
          </cell>
          <cell r="E805" t="str">
            <v>CTM</v>
          </cell>
          <cell r="F805">
            <v>8105</v>
          </cell>
          <cell r="G805" t="str">
            <v>Curtiss Ms Mag</v>
          </cell>
          <cell r="H805" t="str">
            <v>CARSON COMPLEX</v>
          </cell>
        </row>
        <row r="806">
          <cell r="A806">
            <v>8487</v>
          </cell>
          <cell r="B806">
            <v>8</v>
          </cell>
          <cell r="C806" t="str">
            <v>Foy</v>
          </cell>
          <cell r="D806" t="str">
            <v xml:space="preserve">Jeffrey </v>
          </cell>
          <cell r="E806" t="str">
            <v>WHT</v>
          </cell>
          <cell r="F806">
            <v>8487</v>
          </cell>
          <cell r="G806" t="str">
            <v>White</v>
          </cell>
          <cell r="H806" t="str">
            <v>CARSON COMPLEX</v>
          </cell>
        </row>
        <row r="807">
          <cell r="A807">
            <v>8575</v>
          </cell>
          <cell r="B807">
            <v>8</v>
          </cell>
          <cell r="C807" t="str">
            <v>Foy</v>
          </cell>
          <cell r="D807" t="str">
            <v xml:space="preserve">Jeffrey </v>
          </cell>
          <cell r="E807" t="str">
            <v>CAR</v>
          </cell>
          <cell r="F807">
            <v>8575</v>
          </cell>
          <cell r="G807" t="str">
            <v>Carson Hs</v>
          </cell>
          <cell r="H807" t="str">
            <v>CARSON COMPLEX</v>
          </cell>
        </row>
        <row r="808">
          <cell r="A808">
            <v>8578</v>
          </cell>
          <cell r="B808">
            <v>8</v>
          </cell>
          <cell r="C808" t="str">
            <v>Foy</v>
          </cell>
          <cell r="D808" t="str">
            <v xml:space="preserve">Jeffrey </v>
          </cell>
          <cell r="E808" t="str">
            <v>EGT</v>
          </cell>
          <cell r="F808">
            <v>8578</v>
          </cell>
          <cell r="G808" t="str">
            <v>Eagle Tree Cont Hs</v>
          </cell>
          <cell r="H808" t="str">
            <v>CARSON COMPLEX</v>
          </cell>
        </row>
        <row r="809">
          <cell r="A809">
            <v>8529</v>
          </cell>
          <cell r="B809">
            <v>8</v>
          </cell>
          <cell r="C809" t="str">
            <v>Foy</v>
          </cell>
          <cell r="D809" t="str">
            <v xml:space="preserve">Jeffrey </v>
          </cell>
          <cell r="E809" t="str">
            <v>BNH</v>
          </cell>
          <cell r="F809">
            <v>8529</v>
          </cell>
          <cell r="G809" t="str">
            <v>Banning Hs</v>
          </cell>
          <cell r="H809" t="str">
            <v>BANNING COMPLEX</v>
          </cell>
        </row>
        <row r="810">
          <cell r="A810">
            <v>8530</v>
          </cell>
          <cell r="B810">
            <v>8</v>
          </cell>
          <cell r="C810" t="str">
            <v>Foy</v>
          </cell>
          <cell r="D810" t="str">
            <v xml:space="preserve">Jeffrey </v>
          </cell>
          <cell r="E810" t="str">
            <v>BNM</v>
          </cell>
          <cell r="F810">
            <v>8530</v>
          </cell>
          <cell r="G810" t="str">
            <v>Banning Hs Mag</v>
          </cell>
          <cell r="H810" t="str">
            <v>BANNING COMPLEX</v>
          </cell>
        </row>
        <row r="811">
          <cell r="A811">
            <v>8531</v>
          </cell>
          <cell r="B811">
            <v>8</v>
          </cell>
          <cell r="C811" t="str">
            <v>Foy</v>
          </cell>
          <cell r="D811" t="str">
            <v xml:space="preserve">Jeffrey </v>
          </cell>
          <cell r="E811" t="str">
            <v>AVH</v>
          </cell>
          <cell r="F811">
            <v>8531</v>
          </cell>
          <cell r="G811" t="str">
            <v>Avalon Cont Hs</v>
          </cell>
          <cell r="H811" t="str">
            <v>BANNING COMPLEX</v>
          </cell>
        </row>
        <row r="812">
          <cell r="A812">
            <v>5521</v>
          </cell>
          <cell r="B812">
            <v>8</v>
          </cell>
          <cell r="C812" t="str">
            <v>Mirano</v>
          </cell>
          <cell r="D812" t="str">
            <v>Eric</v>
          </cell>
          <cell r="E812" t="str">
            <v>NFI</v>
          </cell>
          <cell r="F812">
            <v>5521</v>
          </cell>
          <cell r="G812" t="str">
            <v>95Th Astreet</v>
          </cell>
          <cell r="H812" t="str">
            <v>WASHINGTON COMPLEX</v>
          </cell>
        </row>
        <row r="813">
          <cell r="A813">
            <v>2945</v>
          </cell>
          <cell r="B813">
            <v>8</v>
          </cell>
          <cell r="C813" t="str">
            <v>Mirano</v>
          </cell>
          <cell r="D813" t="str">
            <v>Eric</v>
          </cell>
          <cell r="E813" t="str">
            <v>CTP</v>
          </cell>
          <cell r="F813">
            <v>2945</v>
          </cell>
          <cell r="G813" t="str">
            <v>Century Park</v>
          </cell>
          <cell r="H813" t="str">
            <v>WASHINGTON COMPLEX</v>
          </cell>
        </row>
        <row r="814">
          <cell r="A814">
            <v>3082</v>
          </cell>
          <cell r="B814">
            <v>8</v>
          </cell>
          <cell r="C814" t="str">
            <v>Mirano</v>
          </cell>
          <cell r="D814" t="str">
            <v>Eric</v>
          </cell>
          <cell r="E814" t="str">
            <v>CIM</v>
          </cell>
          <cell r="F814">
            <v>3082</v>
          </cell>
          <cell r="G814" t="str">
            <v>Cimmaron Avenue</v>
          </cell>
          <cell r="H814" t="str">
            <v>WASHINGTON COMPLEX</v>
          </cell>
        </row>
        <row r="815">
          <cell r="A815">
            <v>4786</v>
          </cell>
          <cell r="B815">
            <v>8</v>
          </cell>
          <cell r="C815" t="str">
            <v>Mirano</v>
          </cell>
          <cell r="D815" t="str">
            <v>Eric</v>
          </cell>
          <cell r="E815" t="str">
            <v>LAS</v>
          </cell>
          <cell r="F815">
            <v>4786</v>
          </cell>
          <cell r="G815" t="str">
            <v>La Salle Avenue</v>
          </cell>
          <cell r="H815" t="str">
            <v>WASHINGTON COMPLEX</v>
          </cell>
        </row>
        <row r="816">
          <cell r="A816">
            <v>5110</v>
          </cell>
          <cell r="B816">
            <v>8</v>
          </cell>
          <cell r="C816" t="str">
            <v>Mirano</v>
          </cell>
          <cell r="D816" t="str">
            <v>Eric</v>
          </cell>
          <cell r="E816" t="str">
            <v>MHT</v>
          </cell>
          <cell r="F816">
            <v>5110</v>
          </cell>
          <cell r="G816" t="str">
            <v>Manhattan Place</v>
          </cell>
          <cell r="H816" t="str">
            <v>WASHINGTON COMPLEX</v>
          </cell>
        </row>
        <row r="817">
          <cell r="A817">
            <v>6219</v>
          </cell>
          <cell r="B817">
            <v>8</v>
          </cell>
          <cell r="C817" t="str">
            <v>Mirano</v>
          </cell>
          <cell r="D817" t="str">
            <v>Eric</v>
          </cell>
          <cell r="E817" t="str">
            <v>RAY</v>
          </cell>
          <cell r="F817">
            <v>6219</v>
          </cell>
          <cell r="G817" t="str">
            <v>Raymond Avenue</v>
          </cell>
          <cell r="H817" t="str">
            <v>WASHINGTON COMPLEX</v>
          </cell>
        </row>
        <row r="818">
          <cell r="A818">
            <v>7644</v>
          </cell>
          <cell r="B818">
            <v>8</v>
          </cell>
          <cell r="C818" t="str">
            <v>Mirano</v>
          </cell>
          <cell r="D818" t="str">
            <v>Eric</v>
          </cell>
          <cell r="E818" t="str">
            <v>WAT</v>
          </cell>
          <cell r="F818">
            <v>7644</v>
          </cell>
          <cell r="G818" t="str">
            <v>West Athens</v>
          </cell>
          <cell r="H818" t="str">
            <v>WASHINGTON COMPLEX</v>
          </cell>
        </row>
        <row r="819">
          <cell r="A819">
            <v>7863</v>
          </cell>
          <cell r="B819">
            <v>8</v>
          </cell>
          <cell r="C819" t="str">
            <v>Mirano</v>
          </cell>
          <cell r="D819" t="str">
            <v>Eric</v>
          </cell>
          <cell r="E819" t="str">
            <v>WDC</v>
          </cell>
          <cell r="F819">
            <v>7863</v>
          </cell>
          <cell r="G819" t="str">
            <v>Woodcrest</v>
          </cell>
          <cell r="H819" t="str">
            <v>WASHINGTON COMPLEX</v>
          </cell>
        </row>
        <row r="820">
          <cell r="A820">
            <v>8099</v>
          </cell>
          <cell r="B820">
            <v>8</v>
          </cell>
          <cell r="C820" t="str">
            <v>Mirano</v>
          </cell>
          <cell r="D820" t="str">
            <v>Eric</v>
          </cell>
          <cell r="E820" t="str">
            <v>CLY</v>
          </cell>
          <cell r="F820">
            <v>8099</v>
          </cell>
          <cell r="G820" t="str">
            <v>Clay Ms</v>
          </cell>
          <cell r="H820" t="str">
            <v>WASHINGTON COMPLEX</v>
          </cell>
        </row>
        <row r="821">
          <cell r="A821">
            <v>8170</v>
          </cell>
          <cell r="B821">
            <v>8</v>
          </cell>
          <cell r="C821" t="str">
            <v>Mirano</v>
          </cell>
          <cell r="D821" t="str">
            <v>Eric</v>
          </cell>
          <cell r="E821" t="str">
            <v>HRP</v>
          </cell>
          <cell r="F821">
            <v>8170</v>
          </cell>
          <cell r="G821" t="str">
            <v>Harte Prep Ms</v>
          </cell>
          <cell r="H821" t="str">
            <v>WASHINGTON COMPLEX</v>
          </cell>
        </row>
        <row r="822">
          <cell r="A822">
            <v>8928</v>
          </cell>
          <cell r="B822">
            <v>8</v>
          </cell>
          <cell r="C822" t="str">
            <v>Mirano</v>
          </cell>
          <cell r="D822" t="str">
            <v>Eric</v>
          </cell>
          <cell r="E822" t="str">
            <v>WAS</v>
          </cell>
          <cell r="F822">
            <v>8928</v>
          </cell>
          <cell r="G822" t="str">
            <v>Washington Prep Hs/Mag</v>
          </cell>
          <cell r="H822" t="str">
            <v>WASHINGTON COMPLEX</v>
          </cell>
        </row>
        <row r="823">
          <cell r="A823">
            <v>8927</v>
          </cell>
          <cell r="B823">
            <v>8</v>
          </cell>
          <cell r="C823" t="str">
            <v>Mirano</v>
          </cell>
          <cell r="D823" t="str">
            <v>Eric</v>
          </cell>
          <cell r="E823" t="str">
            <v>WAM</v>
          </cell>
          <cell r="F823">
            <v>8927</v>
          </cell>
          <cell r="G823" t="str">
            <v>Washington Prep Hs Mag/Sc</v>
          </cell>
          <cell r="H823" t="str">
            <v>WASHINGTON COMPLEX</v>
          </cell>
        </row>
        <row r="824">
          <cell r="A824">
            <v>8929</v>
          </cell>
          <cell r="B824">
            <v>8</v>
          </cell>
          <cell r="C824" t="str">
            <v>Mirano</v>
          </cell>
          <cell r="D824" t="str">
            <v>Eric</v>
          </cell>
          <cell r="E824" t="str">
            <v>WAC</v>
          </cell>
          <cell r="F824">
            <v>8929</v>
          </cell>
          <cell r="G824" t="str">
            <v>Washington Com Mag</v>
          </cell>
          <cell r="H824" t="str">
            <v>WASHINGTON COMPLEX</v>
          </cell>
        </row>
        <row r="825">
          <cell r="A825">
            <v>8926</v>
          </cell>
          <cell r="B825">
            <v>8</v>
          </cell>
          <cell r="C825" t="str">
            <v>Mirano</v>
          </cell>
          <cell r="D825" t="str">
            <v>Eric</v>
          </cell>
          <cell r="E825" t="str">
            <v>WAH</v>
          </cell>
          <cell r="F825">
            <v>8926</v>
          </cell>
          <cell r="G825" t="str">
            <v>Washington  Music Acad.</v>
          </cell>
          <cell r="H825" t="str">
            <v>WASHINGTON COMPLEX</v>
          </cell>
        </row>
        <row r="826">
          <cell r="A826">
            <v>8930</v>
          </cell>
          <cell r="B826">
            <v>8</v>
          </cell>
          <cell r="C826" t="str">
            <v>Mirano</v>
          </cell>
          <cell r="D826" t="str">
            <v>Eric</v>
          </cell>
          <cell r="E826" t="str">
            <v>ELL</v>
          </cell>
          <cell r="F826">
            <v>8930</v>
          </cell>
          <cell r="G826" t="str">
            <v>Ellington Cont Hs</v>
          </cell>
          <cell r="H826" t="str">
            <v>WASHINGTON COMPLEX</v>
          </cell>
        </row>
        <row r="827">
          <cell r="A827">
            <v>8760</v>
          </cell>
          <cell r="B827">
            <v>8</v>
          </cell>
          <cell r="C827" t="str">
            <v>Mirano</v>
          </cell>
          <cell r="D827" t="str">
            <v>Eric</v>
          </cell>
          <cell r="E827" t="str">
            <v>MDC</v>
          </cell>
          <cell r="F827">
            <v>8760</v>
          </cell>
          <cell r="G827" t="str">
            <v>Middle College Hs</v>
          </cell>
          <cell r="H827" t="str">
            <v>WASHINGTON COMPLEX</v>
          </cell>
        </row>
        <row r="828">
          <cell r="A828">
            <v>2527</v>
          </cell>
          <cell r="B828">
            <v>8</v>
          </cell>
          <cell r="C828" t="str">
            <v>Mirano</v>
          </cell>
          <cell r="D828" t="str">
            <v>Eric</v>
          </cell>
          <cell r="E828" t="str">
            <v>BRD</v>
          </cell>
          <cell r="F828">
            <v>2527</v>
          </cell>
          <cell r="G828" t="str">
            <v>Broad Avenue</v>
          </cell>
          <cell r="H828" t="str">
            <v>BANNING COMPLEX</v>
          </cell>
        </row>
        <row r="829">
          <cell r="A829">
            <v>4014</v>
          </cell>
          <cell r="B829">
            <v>8</v>
          </cell>
          <cell r="C829" t="str">
            <v>Mirano</v>
          </cell>
          <cell r="D829" t="str">
            <v>Eric</v>
          </cell>
          <cell r="E829" t="str">
            <v>FRI</v>
          </cell>
          <cell r="F829">
            <v>4014</v>
          </cell>
          <cell r="G829" t="str">
            <v>Fries Avenue</v>
          </cell>
          <cell r="H829" t="str">
            <v>BANNING COMPLEX</v>
          </cell>
        </row>
        <row r="830">
          <cell r="A830">
            <v>7781</v>
          </cell>
          <cell r="B830">
            <v>8</v>
          </cell>
          <cell r="C830" t="str">
            <v>Mirano</v>
          </cell>
          <cell r="D830" t="str">
            <v>Eric</v>
          </cell>
          <cell r="E830" t="str">
            <v>WLP</v>
          </cell>
          <cell r="F830">
            <v>7781</v>
          </cell>
          <cell r="G830" t="str">
            <v>Wilmington Park</v>
          </cell>
          <cell r="H830" t="str">
            <v>BANNING COMPLEX</v>
          </cell>
        </row>
        <row r="831">
          <cell r="A831">
            <v>3640</v>
          </cell>
          <cell r="B831">
            <v>8</v>
          </cell>
          <cell r="C831" t="str">
            <v>Willis</v>
          </cell>
          <cell r="D831" t="str">
            <v>Sally</v>
          </cell>
          <cell r="E831" t="str">
            <v>ESH</v>
          </cell>
          <cell r="F831">
            <v>3640</v>
          </cell>
          <cell r="G831" t="str">
            <v>Eshelman Avenue</v>
          </cell>
          <cell r="H831" t="str">
            <v>NARBONNE COMPLEX</v>
          </cell>
        </row>
        <row r="832">
          <cell r="A832">
            <v>4342</v>
          </cell>
          <cell r="B832">
            <v>8</v>
          </cell>
          <cell r="C832" t="str">
            <v>Willis</v>
          </cell>
          <cell r="D832" t="str">
            <v>Sally</v>
          </cell>
          <cell r="E832" t="str">
            <v>HLD</v>
          </cell>
          <cell r="F832">
            <v>4342</v>
          </cell>
          <cell r="G832" t="str">
            <v>Halldale Avenue</v>
          </cell>
          <cell r="H832" t="str">
            <v>NARBONNE COMPLEX</v>
          </cell>
        </row>
        <row r="833">
          <cell r="A833">
            <v>4425</v>
          </cell>
          <cell r="B833">
            <v>8</v>
          </cell>
          <cell r="C833" t="str">
            <v>Willis</v>
          </cell>
          <cell r="D833" t="str">
            <v>Sally</v>
          </cell>
          <cell r="E833" t="str">
            <v>HBC</v>
          </cell>
          <cell r="F833">
            <v>4425</v>
          </cell>
          <cell r="G833" t="str">
            <v>Harbor City</v>
          </cell>
          <cell r="H833" t="str">
            <v>NARBONNE COMPLEX</v>
          </cell>
        </row>
        <row r="834">
          <cell r="A834">
            <v>4932</v>
          </cell>
          <cell r="B834">
            <v>8</v>
          </cell>
          <cell r="C834" t="str">
            <v>Willis</v>
          </cell>
          <cell r="D834" t="str">
            <v>Sally</v>
          </cell>
          <cell r="E834" t="str">
            <v>LMI</v>
          </cell>
          <cell r="F834">
            <v>4932</v>
          </cell>
          <cell r="G834" t="str">
            <v>Lomita Magnet</v>
          </cell>
          <cell r="H834" t="str">
            <v>NARBONNE COMPLEX</v>
          </cell>
        </row>
        <row r="835">
          <cell r="A835">
            <v>7342</v>
          </cell>
          <cell r="B835">
            <v>8</v>
          </cell>
          <cell r="C835" t="str">
            <v>Willis</v>
          </cell>
          <cell r="D835" t="str">
            <v>Sally</v>
          </cell>
          <cell r="E835" t="str">
            <v>MEY</v>
          </cell>
          <cell r="F835">
            <v>7342</v>
          </cell>
          <cell r="G835" t="str">
            <v xml:space="preserve">Meyler </v>
          </cell>
          <cell r="H835" t="str">
            <v>NARBONNE COMPLEX</v>
          </cell>
        </row>
        <row r="836">
          <cell r="A836">
            <v>5644</v>
          </cell>
          <cell r="B836">
            <v>8</v>
          </cell>
          <cell r="C836" t="str">
            <v>Willis</v>
          </cell>
          <cell r="D836" t="str">
            <v>Sally</v>
          </cell>
          <cell r="E836" t="str">
            <v>NMT</v>
          </cell>
          <cell r="F836">
            <v>5644</v>
          </cell>
          <cell r="G836" t="str">
            <v>Normont</v>
          </cell>
          <cell r="H836" t="str">
            <v>NARBONNE COMPLEX</v>
          </cell>
        </row>
        <row r="837">
          <cell r="A837">
            <v>6148</v>
          </cell>
          <cell r="B837">
            <v>8</v>
          </cell>
          <cell r="C837" t="str">
            <v>Willis</v>
          </cell>
          <cell r="D837" t="str">
            <v>Sally</v>
          </cell>
          <cell r="E837" t="str">
            <v>PRE</v>
          </cell>
          <cell r="F837">
            <v>6148</v>
          </cell>
          <cell r="G837" t="str">
            <v>President</v>
          </cell>
          <cell r="H837" t="str">
            <v>NARBONNE COMPLEX</v>
          </cell>
        </row>
        <row r="838">
          <cell r="A838">
            <v>7419</v>
          </cell>
          <cell r="B838">
            <v>8</v>
          </cell>
          <cell r="C838" t="str">
            <v>Willis</v>
          </cell>
          <cell r="D838" t="str">
            <v>Sally</v>
          </cell>
          <cell r="E838" t="str">
            <v>VND</v>
          </cell>
          <cell r="F838">
            <v>7419</v>
          </cell>
          <cell r="G838" t="str">
            <v>Van Deene</v>
          </cell>
          <cell r="H838" t="str">
            <v>NARBONNE COMPLEX</v>
          </cell>
        </row>
        <row r="839">
          <cell r="A839">
            <v>8127</v>
          </cell>
          <cell r="B839">
            <v>8</v>
          </cell>
          <cell r="C839" t="str">
            <v>Willis</v>
          </cell>
          <cell r="D839" t="str">
            <v>Sally</v>
          </cell>
          <cell r="E839" t="str">
            <v>FLM</v>
          </cell>
          <cell r="F839">
            <v>8127</v>
          </cell>
          <cell r="G839" t="str">
            <v>Fleming Ms</v>
          </cell>
          <cell r="H839" t="str">
            <v>NARBONNE COMPLEX</v>
          </cell>
        </row>
        <row r="840">
          <cell r="A840">
            <v>8128</v>
          </cell>
          <cell r="B840">
            <v>8</v>
          </cell>
          <cell r="C840" t="str">
            <v>Willis</v>
          </cell>
          <cell r="D840" t="str">
            <v>Sally</v>
          </cell>
          <cell r="E840" t="str">
            <v>FMS</v>
          </cell>
          <cell r="F840">
            <v>8128</v>
          </cell>
          <cell r="G840" t="str">
            <v>Fleming Ms Magnet</v>
          </cell>
          <cell r="H840" t="str">
            <v>NARBONNE COMPLEX</v>
          </cell>
        </row>
        <row r="841">
          <cell r="A841">
            <v>8779</v>
          </cell>
          <cell r="B841">
            <v>8</v>
          </cell>
          <cell r="C841" t="str">
            <v>Willis</v>
          </cell>
          <cell r="D841" t="str">
            <v>Sally</v>
          </cell>
          <cell r="E841" t="str">
            <v>NAR</v>
          </cell>
          <cell r="F841">
            <v>8779</v>
          </cell>
          <cell r="G841" t="str">
            <v>Narbonne Hs</v>
          </cell>
          <cell r="H841" t="str">
            <v>NARBONNE COMPLEX</v>
          </cell>
        </row>
        <row r="842">
          <cell r="A842">
            <v>8778</v>
          </cell>
          <cell r="B842">
            <v>8</v>
          </cell>
          <cell r="C842" t="str">
            <v>Willis</v>
          </cell>
          <cell r="D842" t="str">
            <v>Sally</v>
          </cell>
          <cell r="E842" t="str">
            <v>NMS</v>
          </cell>
          <cell r="F842">
            <v>8778</v>
          </cell>
          <cell r="G842" t="str">
            <v>Narbonne Hs Mag</v>
          </cell>
          <cell r="H842" t="str">
            <v>NARBONNE COMPLEX</v>
          </cell>
        </row>
        <row r="843">
          <cell r="A843">
            <v>8781</v>
          </cell>
          <cell r="B843">
            <v>8</v>
          </cell>
          <cell r="C843" t="str">
            <v>Willis</v>
          </cell>
          <cell r="D843" t="str">
            <v>Sally</v>
          </cell>
          <cell r="E843" t="str">
            <v>PTT</v>
          </cell>
          <cell r="F843">
            <v>8781</v>
          </cell>
          <cell r="G843" t="str">
            <v>Patton Cont Hs</v>
          </cell>
          <cell r="H843" t="str">
            <v>NARBONNE COMPLEX</v>
          </cell>
        </row>
        <row r="844">
          <cell r="A844">
            <v>4466</v>
          </cell>
          <cell r="B844">
            <v>8</v>
          </cell>
          <cell r="C844" t="str">
            <v>Willis</v>
          </cell>
          <cell r="D844" t="str">
            <v>Sally</v>
          </cell>
          <cell r="E844" t="str">
            <v>HAW</v>
          </cell>
          <cell r="F844">
            <v>4466</v>
          </cell>
          <cell r="G844" t="str">
            <v>Hawaiian Avenue</v>
          </cell>
          <cell r="H844" t="str">
            <v>BANNING COMPLEX</v>
          </cell>
        </row>
        <row r="845">
          <cell r="A845">
            <v>8518</v>
          </cell>
          <cell r="B845">
            <v>8</v>
          </cell>
          <cell r="C845" t="str">
            <v>Willis</v>
          </cell>
          <cell r="D845" t="str">
            <v>Sally</v>
          </cell>
          <cell r="E845" t="str">
            <v>HTP</v>
          </cell>
          <cell r="F845">
            <v>8518</v>
          </cell>
          <cell r="G845" t="str">
            <v>Harbor Teacher Prep</v>
          </cell>
          <cell r="H845" t="str">
            <v>BANNING COMPLEX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ophia.chu@lausd.ne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K54"/>
  <sheetViews>
    <sheetView tabSelected="1" topLeftCell="A2" zoomScale="70" zoomScaleNormal="70" workbookViewId="0">
      <pane xSplit="4" ySplit="9" topLeftCell="L11" activePane="bottomRight" state="frozen"/>
      <selection activeCell="A2" sqref="A2"/>
      <selection pane="topRight" activeCell="E2" sqref="E2"/>
      <selection pane="bottomLeft" activeCell="A11" sqref="A11"/>
      <selection pane="bottomRight" activeCell="B59" sqref="B59"/>
    </sheetView>
  </sheetViews>
  <sheetFormatPr defaultColWidth="9.109375" defaultRowHeight="15"/>
  <cols>
    <col min="1" max="1" width="18" style="1" customWidth="1"/>
    <col min="2" max="2" width="34" style="1" customWidth="1"/>
    <col min="3" max="3" width="9.44140625" style="1" customWidth="1"/>
    <col min="4" max="4" width="8.33203125" style="1" customWidth="1"/>
    <col min="5" max="5" width="6" style="7" bestFit="1" customWidth="1"/>
    <col min="6" max="6" width="6.44140625" style="7" customWidth="1"/>
    <col min="7" max="7" width="8.109375" style="14" customWidth="1"/>
    <col min="8" max="8" width="7.5546875" style="7" customWidth="1"/>
    <col min="9" max="9" width="6.6640625" style="7" customWidth="1"/>
    <col min="10" max="10" width="9.88671875" style="7" customWidth="1"/>
    <col min="11" max="11" width="10.33203125" style="7" customWidth="1"/>
    <col min="12" max="12" width="11.109375" style="8" bestFit="1" customWidth="1"/>
    <col min="13" max="13" width="11.44140625" style="7" customWidth="1"/>
    <col min="14" max="14" width="10.44140625" style="7" bestFit="1" customWidth="1"/>
    <col min="15" max="16" width="5.5546875" style="7" customWidth="1"/>
    <col min="17" max="18" width="7.109375" style="7" bestFit="1" customWidth="1"/>
    <col min="19" max="19" width="5.5546875" style="7" customWidth="1"/>
    <col min="20" max="21" width="6.44140625" style="8" customWidth="1"/>
    <col min="22" max="22" width="5.6640625" style="8" customWidth="1"/>
    <col min="23" max="23" width="8" style="8" customWidth="1"/>
    <col min="24" max="25" width="6.5546875" style="8" customWidth="1"/>
    <col min="26" max="26" width="6.88671875" style="8" bestFit="1" customWidth="1"/>
    <col min="27" max="27" width="13.44140625" style="8" customWidth="1"/>
    <col min="28" max="29" width="12" style="8" customWidth="1"/>
    <col min="30" max="30" width="12.44140625" style="13" bestFit="1" customWidth="1"/>
    <col min="31" max="31" width="8.5546875" style="1" bestFit="1" customWidth="1"/>
    <col min="32" max="32" width="11.5546875" style="1" bestFit="1" customWidth="1"/>
    <col min="33" max="33" width="12" style="1" bestFit="1" customWidth="1"/>
    <col min="34" max="34" width="13.109375" style="144" bestFit="1" customWidth="1"/>
    <col min="35" max="35" width="9.109375" style="114"/>
    <col min="36" max="36" width="9.33203125" style="1" bestFit="1" customWidth="1"/>
    <col min="37" max="16384" width="9.109375" style="1"/>
  </cols>
  <sheetData>
    <row r="1" spans="1:37" hidden="1">
      <c r="W1" s="334"/>
      <c r="X1" s="334"/>
      <c r="Y1" s="334"/>
      <c r="Z1" s="334"/>
      <c r="AA1" s="334"/>
      <c r="AB1" s="334"/>
      <c r="AC1" s="334"/>
    </row>
    <row r="2" spans="1:37" ht="27.75" customHeight="1" thickBot="1">
      <c r="A2" s="6"/>
      <c r="B2" s="6"/>
      <c r="C2" s="6"/>
      <c r="D2" s="6"/>
      <c r="E2" s="11"/>
      <c r="F2" s="11"/>
      <c r="G2" s="70"/>
      <c r="H2" s="11"/>
      <c r="I2" s="11"/>
      <c r="J2" s="11"/>
      <c r="K2" s="11"/>
      <c r="L2" s="16"/>
      <c r="M2" s="11"/>
      <c r="N2" s="11"/>
      <c r="O2" s="11"/>
      <c r="P2" s="11"/>
      <c r="Q2" s="11"/>
      <c r="R2" s="11"/>
      <c r="S2" s="11"/>
      <c r="T2" s="16"/>
      <c r="U2" s="16"/>
      <c r="V2" s="16"/>
      <c r="W2" s="22"/>
      <c r="X2" s="22"/>
      <c r="Y2" s="22"/>
      <c r="Z2" s="156"/>
      <c r="AA2" s="156"/>
      <c r="AB2" s="397" t="s">
        <v>156</v>
      </c>
      <c r="AC2" s="397"/>
      <c r="AD2" s="396">
        <v>0</v>
      </c>
      <c r="AE2" s="396"/>
    </row>
    <row r="3" spans="1:37" ht="26.25" customHeight="1">
      <c r="A3" s="9" t="s">
        <v>22</v>
      </c>
      <c r="B3" s="379" t="e">
        <f>IF(I3=" "," ",(VLOOKUP(I3,Programs!1:1048576,2,FALSE)))</f>
        <v>#N/A</v>
      </c>
      <c r="C3" s="380"/>
      <c r="D3" s="380"/>
      <c r="E3" s="381"/>
      <c r="F3" s="360" t="s">
        <v>99</v>
      </c>
      <c r="G3" s="360"/>
      <c r="H3" s="360"/>
      <c r="I3" s="361"/>
      <c r="J3" s="362"/>
      <c r="K3" s="127"/>
      <c r="L3" s="127"/>
      <c r="M3" s="128"/>
      <c r="N3" s="341" t="s">
        <v>155</v>
      </c>
      <c r="O3" s="342"/>
      <c r="P3" s="342"/>
      <c r="Q3" s="342"/>
      <c r="R3" s="342"/>
      <c r="S3" s="343"/>
      <c r="T3" s="366" t="s">
        <v>1467</v>
      </c>
      <c r="U3" s="339"/>
      <c r="V3" s="339"/>
      <c r="W3" s="392" t="e">
        <f>IF(T5=" "," ",(VLOOKUP(T5,'Names of FS'!$A$1:$E$943,5,FALSE)))</f>
        <v>#N/A</v>
      </c>
      <c r="X3" s="393"/>
      <c r="Y3" s="257"/>
      <c r="Z3" s="382" t="s">
        <v>38</v>
      </c>
      <c r="AA3" s="383"/>
      <c r="AB3" s="383"/>
      <c r="AC3" s="383"/>
      <c r="AD3" s="57"/>
      <c r="AE3" s="58"/>
      <c r="AF3" s="15"/>
      <c r="AG3" s="6"/>
      <c r="AH3" s="43"/>
    </row>
    <row r="4" spans="1:37" s="51" customFormat="1" ht="20.100000000000001" customHeight="1">
      <c r="A4" s="37" t="s">
        <v>23</v>
      </c>
      <c r="B4" s="37"/>
      <c r="C4" s="37"/>
      <c r="D4" s="37"/>
      <c r="E4" s="384" t="s">
        <v>24</v>
      </c>
      <c r="F4" s="385"/>
      <c r="G4" s="385"/>
      <c r="H4" s="368"/>
      <c r="I4" s="369"/>
      <c r="J4" s="369"/>
      <c r="K4" s="369"/>
      <c r="L4" s="369"/>
      <c r="M4" s="370"/>
      <c r="N4" s="344" t="e">
        <f>IF(T5=" "," ",(VLOOKUP(T5,'Names of FS'!1:1048576,4,FALSE)))</f>
        <v>#N/A</v>
      </c>
      <c r="O4" s="345"/>
      <c r="P4" s="345"/>
      <c r="Q4" s="345"/>
      <c r="R4" s="345"/>
      <c r="S4" s="346"/>
      <c r="T4" s="136" t="s">
        <v>173</v>
      </c>
      <c r="U4" s="137"/>
      <c r="V4" s="27"/>
      <c r="W4" s="27"/>
      <c r="X4" s="27"/>
      <c r="Y4" s="27"/>
      <c r="Z4" s="357" t="e">
        <f>IF(T5=" "," ",(VLOOKUP(T5,'Names of FS'!1:1048576,7,FALSE)))</f>
        <v>#N/A</v>
      </c>
      <c r="AA4" s="358"/>
      <c r="AB4" s="358"/>
      <c r="AC4" s="359"/>
      <c r="AD4" s="54"/>
      <c r="AE4" s="26"/>
      <c r="AF4" s="110"/>
      <c r="AG4" s="26"/>
      <c r="AH4" s="43"/>
      <c r="AI4" s="114"/>
    </row>
    <row r="5" spans="1:37" s="51" customFormat="1" ht="15.9" customHeight="1">
      <c r="A5" s="26" t="s">
        <v>131</v>
      </c>
      <c r="B5" s="26" t="s">
        <v>130</v>
      </c>
      <c r="C5" s="26"/>
      <c r="D5" s="26"/>
      <c r="E5" s="133"/>
      <c r="F5" s="94"/>
      <c r="G5" s="94"/>
      <c r="H5" s="134"/>
      <c r="I5" s="134"/>
      <c r="J5" s="134"/>
      <c r="K5" s="134"/>
      <c r="L5" s="134"/>
      <c r="M5" s="135"/>
      <c r="N5" s="347"/>
      <c r="O5" s="348"/>
      <c r="P5" s="348"/>
      <c r="Q5" s="348"/>
      <c r="R5" s="348"/>
      <c r="S5" s="349"/>
      <c r="T5" s="353"/>
      <c r="U5" s="354"/>
      <c r="V5" s="354"/>
      <c r="W5" s="354"/>
      <c r="X5" s="355"/>
      <c r="Y5" s="256"/>
      <c r="Z5" s="389" t="e">
        <f>IF(T5=" "," ",(VLOOKUP(T5,'Names of FS'!1:1048576,8,FALSE)))</f>
        <v>#N/A</v>
      </c>
      <c r="AA5" s="390"/>
      <c r="AB5" s="390"/>
      <c r="AC5" s="391"/>
      <c r="AD5" s="54"/>
      <c r="AE5" s="26"/>
      <c r="AF5" s="110"/>
      <c r="AG5" s="26"/>
      <c r="AH5" s="43"/>
      <c r="AI5" s="114"/>
    </row>
    <row r="6" spans="1:37" ht="15.6">
      <c r="A6" s="265"/>
      <c r="B6" s="265"/>
      <c r="C6" s="67"/>
      <c r="D6" s="67"/>
      <c r="E6" s="139" t="s">
        <v>132</v>
      </c>
      <c r="F6" s="371"/>
      <c r="G6" s="371"/>
      <c r="H6" s="372"/>
      <c r="J6" s="129" t="s">
        <v>133</v>
      </c>
      <c r="K6" s="371"/>
      <c r="L6" s="372"/>
      <c r="M6" s="373"/>
      <c r="N6" s="350"/>
      <c r="O6" s="351"/>
      <c r="P6" s="351"/>
      <c r="Q6" s="351"/>
      <c r="R6" s="351"/>
      <c r="S6" s="352"/>
      <c r="T6" s="400"/>
      <c r="U6" s="401"/>
      <c r="V6" s="401"/>
      <c r="W6" s="402"/>
      <c r="X6" s="78"/>
      <c r="Y6" s="78"/>
      <c r="Z6" s="33"/>
      <c r="AA6" s="40"/>
      <c r="AB6" s="40"/>
      <c r="AC6" s="40"/>
      <c r="AD6" s="59"/>
      <c r="AE6" s="2"/>
      <c r="AF6" s="15"/>
      <c r="AG6" s="6"/>
      <c r="AH6" s="43"/>
    </row>
    <row r="7" spans="1:37" ht="15" customHeight="1" thickBot="1">
      <c r="A7" s="3"/>
      <c r="B7" s="72"/>
      <c r="C7" s="75"/>
      <c r="D7" s="386" t="s">
        <v>127</v>
      </c>
      <c r="E7" s="387"/>
      <c r="F7" s="387"/>
      <c r="G7" s="388"/>
      <c r="H7" s="374" t="s">
        <v>113</v>
      </c>
      <c r="I7" s="363" t="s">
        <v>114</v>
      </c>
      <c r="J7" s="363" t="s">
        <v>115</v>
      </c>
      <c r="K7" s="363" t="s">
        <v>116</v>
      </c>
      <c r="L7" s="374" t="s">
        <v>117</v>
      </c>
      <c r="M7" s="31" t="s">
        <v>118</v>
      </c>
      <c r="N7" s="38"/>
      <c r="O7" s="377" t="s">
        <v>120</v>
      </c>
      <c r="P7" s="338" t="s">
        <v>121</v>
      </c>
      <c r="Q7" s="356" t="s">
        <v>128</v>
      </c>
      <c r="R7" s="356"/>
      <c r="S7" s="356" t="s">
        <v>129</v>
      </c>
      <c r="T7" s="356"/>
      <c r="U7" s="356"/>
      <c r="V7" s="356"/>
      <c r="W7" s="39" t="s">
        <v>13</v>
      </c>
      <c r="X7" s="27" t="s">
        <v>15</v>
      </c>
      <c r="Y7" s="27" t="s">
        <v>15</v>
      </c>
      <c r="Z7" s="356" t="s">
        <v>101</v>
      </c>
      <c r="AA7" s="335" t="s">
        <v>126</v>
      </c>
      <c r="AB7" s="30"/>
      <c r="AC7" s="30"/>
      <c r="AD7" s="56"/>
      <c r="AE7" s="55"/>
      <c r="AF7" s="15"/>
      <c r="AG7" s="6"/>
      <c r="AH7" s="43"/>
    </row>
    <row r="8" spans="1:37" ht="24" customHeight="1">
      <c r="A8" s="5"/>
      <c r="B8" s="73"/>
      <c r="C8" s="28" t="s">
        <v>108</v>
      </c>
      <c r="D8" s="407" t="s">
        <v>110</v>
      </c>
      <c r="E8" s="407" t="s">
        <v>111</v>
      </c>
      <c r="F8" s="407" t="s">
        <v>112</v>
      </c>
      <c r="G8" s="394" t="s">
        <v>161</v>
      </c>
      <c r="H8" s="403"/>
      <c r="I8" s="364"/>
      <c r="J8" s="364"/>
      <c r="K8" s="364"/>
      <c r="L8" s="375"/>
      <c r="M8" s="28" t="s">
        <v>42</v>
      </c>
      <c r="N8" s="27" t="s">
        <v>42</v>
      </c>
      <c r="O8" s="378"/>
      <c r="P8" s="339"/>
      <c r="Q8" s="338" t="s">
        <v>2</v>
      </c>
      <c r="R8" s="338" t="s">
        <v>125</v>
      </c>
      <c r="S8" s="338" t="s">
        <v>2</v>
      </c>
      <c r="T8" s="338" t="s">
        <v>122</v>
      </c>
      <c r="U8" s="338" t="s">
        <v>123</v>
      </c>
      <c r="V8" s="338" t="s">
        <v>124</v>
      </c>
      <c r="W8" s="39" t="s">
        <v>14</v>
      </c>
      <c r="X8" s="27" t="s">
        <v>14</v>
      </c>
      <c r="Y8" s="27" t="s">
        <v>14</v>
      </c>
      <c r="Z8" s="367"/>
      <c r="AA8" s="336"/>
      <c r="AB8" s="32" t="s">
        <v>17</v>
      </c>
      <c r="AC8" s="254" t="s">
        <v>1431</v>
      </c>
      <c r="AD8" s="64" t="s">
        <v>10</v>
      </c>
      <c r="AE8" s="65"/>
      <c r="AF8" s="111" t="s">
        <v>84</v>
      </c>
      <c r="AG8" s="115"/>
      <c r="AH8" s="43"/>
    </row>
    <row r="9" spans="1:37" ht="24" customHeight="1">
      <c r="A9" s="48"/>
      <c r="B9" s="74" t="s">
        <v>9</v>
      </c>
      <c r="C9" s="34" t="s">
        <v>109</v>
      </c>
      <c r="D9" s="408"/>
      <c r="E9" s="395"/>
      <c r="F9" s="395"/>
      <c r="G9" s="395"/>
      <c r="H9" s="404"/>
      <c r="I9" s="365"/>
      <c r="J9" s="365"/>
      <c r="K9" s="365"/>
      <c r="L9" s="376"/>
      <c r="M9" s="34" t="s">
        <v>119</v>
      </c>
      <c r="N9" s="40" t="s">
        <v>119</v>
      </c>
      <c r="O9" s="378"/>
      <c r="P9" s="339"/>
      <c r="Q9" s="339"/>
      <c r="R9" s="339"/>
      <c r="S9" s="339"/>
      <c r="T9" s="340"/>
      <c r="U9" s="340"/>
      <c r="V9" s="340"/>
      <c r="W9" s="41" t="s">
        <v>15</v>
      </c>
      <c r="X9" s="40" t="s">
        <v>100</v>
      </c>
      <c r="Y9" s="228" t="s">
        <v>1490</v>
      </c>
      <c r="Z9" s="367"/>
      <c r="AA9" s="337"/>
      <c r="AB9" s="33" t="s">
        <v>18</v>
      </c>
      <c r="AC9" s="253" t="s">
        <v>1432</v>
      </c>
      <c r="AD9" s="63" t="s">
        <v>8</v>
      </c>
      <c r="AE9" s="68" t="s">
        <v>39</v>
      </c>
      <c r="AF9" s="111" t="s">
        <v>85</v>
      </c>
      <c r="AG9" s="115"/>
      <c r="AH9" s="43"/>
    </row>
    <row r="10" spans="1:37" ht="15" customHeight="1">
      <c r="A10" s="66">
        <v>1000</v>
      </c>
      <c r="B10" s="66" t="s">
        <v>37</v>
      </c>
      <c r="C10" s="66"/>
      <c r="D10" s="66"/>
      <c r="E10" s="60"/>
      <c r="F10" s="60"/>
      <c r="G10" s="61"/>
      <c r="H10" s="60"/>
      <c r="I10" s="60"/>
      <c r="J10" s="60"/>
      <c r="K10" s="60"/>
      <c r="L10" s="60"/>
      <c r="M10" s="60"/>
      <c r="N10" s="60"/>
      <c r="O10" s="22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2"/>
      <c r="AE10" s="69" t="s">
        <v>40</v>
      </c>
      <c r="AF10" s="15"/>
      <c r="AG10" s="11" t="s">
        <v>136</v>
      </c>
      <c r="AH10" s="43" t="s">
        <v>137</v>
      </c>
    </row>
    <row r="11" spans="1:37" s="6" customFormat="1" ht="15.45" customHeight="1">
      <c r="A11" s="398" t="s">
        <v>25</v>
      </c>
      <c r="B11" s="399"/>
      <c r="C11" s="218" t="str">
        <f>IF(AD11&gt;0,$T$5,"")</f>
        <v/>
      </c>
      <c r="D11" s="218" t="str">
        <f>IF(AD11&gt;1,"010","")</f>
        <v/>
      </c>
      <c r="E11" s="218" t="str">
        <f>IF(AD11&gt;1,(VLOOKUP(H11,Programs!$1:$1048576,4,FALSE))," ")</f>
        <v xml:space="preserve"> </v>
      </c>
      <c r="F11" s="218" t="str">
        <f>IF(AD11&gt;1,(VLOOKUP(H11,Programs!$1:$1048576,5,FALSE))," ")</f>
        <v xml:space="preserve"> </v>
      </c>
      <c r="G11" s="227">
        <v>1000</v>
      </c>
      <c r="H11" s="150" t="str">
        <f>IF(AD11&lt;1,"",IF($I$3&lt;&gt;"",$I$3,""))</f>
        <v/>
      </c>
      <c r="I11" s="154" t="s">
        <v>147</v>
      </c>
      <c r="J11" s="267"/>
      <c r="K11" s="267"/>
      <c r="L11" s="247">
        <v>11100731</v>
      </c>
      <c r="M11" s="172"/>
      <c r="N11" s="304"/>
      <c r="O11" s="49" t="str">
        <f>IF(AD11&gt;0,"A"," ")</f>
        <v xml:space="preserve"> </v>
      </c>
      <c r="P11" s="49">
        <v>3</v>
      </c>
      <c r="Q11" s="47" t="s">
        <v>159</v>
      </c>
      <c r="R11" s="179" t="s">
        <v>157</v>
      </c>
      <c r="S11" s="49" t="s">
        <v>177</v>
      </c>
      <c r="T11" s="179" t="s">
        <v>176</v>
      </c>
      <c r="U11" s="179" t="s">
        <v>81</v>
      </c>
      <c r="V11" s="47" t="s">
        <v>135</v>
      </c>
      <c r="W11" s="159">
        <v>6</v>
      </c>
      <c r="X11" s="269"/>
      <c r="Y11" s="269"/>
      <c r="Z11" s="173">
        <f>(W11*X11)/30</f>
        <v>0</v>
      </c>
      <c r="AA11" s="270"/>
      <c r="AB11" s="246">
        <v>80117</v>
      </c>
      <c r="AC11" s="271"/>
      <c r="AD11" s="259">
        <f>ROUND(W11/6,2)*(Z11*AA11*AB11)</f>
        <v>0</v>
      </c>
      <c r="AE11" s="143">
        <v>0.18990000000000001</v>
      </c>
      <c r="AF11" s="259">
        <f>ROUND(AD11*AE11,0)</f>
        <v>0</v>
      </c>
      <c r="AG11" s="261">
        <f>IF(AC11="",0,IF(Z11&gt;0.49,20970*Z11,0))</f>
        <v>0</v>
      </c>
      <c r="AH11" s="262">
        <f>AD11+AF11+AG11</f>
        <v>0</v>
      </c>
      <c r="AI11" s="117"/>
      <c r="AJ11" s="118"/>
      <c r="AK11" s="11"/>
    </row>
    <row r="12" spans="1:37" s="6" customFormat="1" ht="15.45" customHeight="1">
      <c r="A12" s="398" t="s">
        <v>26</v>
      </c>
      <c r="B12" s="399"/>
      <c r="C12" s="218" t="str">
        <f t="shared" ref="C12:C47" si="0">IF(AD12&gt;0,$T$5,"")</f>
        <v/>
      </c>
      <c r="D12" s="218" t="str">
        <f t="shared" ref="D12:D47" si="1">IF(AD12&gt;1,"010","")</f>
        <v/>
      </c>
      <c r="E12" s="218" t="str">
        <f>IF(AD12&gt;1,(VLOOKUP(H12,Programs!$1:$1048576,4,FALSE))," ")</f>
        <v xml:space="preserve"> </v>
      </c>
      <c r="F12" s="218" t="str">
        <f>IF(AD12&gt;1,(VLOOKUP(H12,Programs!$1:$1048576,5,FALSE))," ")</f>
        <v xml:space="preserve"> </v>
      </c>
      <c r="G12" s="226">
        <v>1000</v>
      </c>
      <c r="H12" s="150" t="str">
        <f t="shared" ref="H12:H43" si="2">IF(AD12&lt;1,"",IF($I$3&lt;&gt;"",$I$3,""))</f>
        <v/>
      </c>
      <c r="I12" s="154" t="s">
        <v>147</v>
      </c>
      <c r="J12" s="268"/>
      <c r="K12" s="268"/>
      <c r="L12" s="247">
        <v>11100736</v>
      </c>
      <c r="M12" s="172"/>
      <c r="N12" s="304"/>
      <c r="O12" s="49" t="str">
        <f t="shared" ref="O12:O23" si="3">IF(AD12&gt;0,"A"," ")</f>
        <v xml:space="preserve"> </v>
      </c>
      <c r="P12" s="49">
        <v>3</v>
      </c>
      <c r="Q12" s="47" t="s">
        <v>159</v>
      </c>
      <c r="R12" s="179" t="s">
        <v>157</v>
      </c>
      <c r="S12" s="49" t="s">
        <v>177</v>
      </c>
      <c r="T12" s="179" t="s">
        <v>176</v>
      </c>
      <c r="U12" s="179" t="s">
        <v>1430</v>
      </c>
      <c r="V12" s="47" t="s">
        <v>135</v>
      </c>
      <c r="W12" s="159">
        <v>6</v>
      </c>
      <c r="X12" s="269"/>
      <c r="Y12" s="269"/>
      <c r="Z12" s="173">
        <f>(W12*X12)/30</f>
        <v>0</v>
      </c>
      <c r="AA12" s="270"/>
      <c r="AB12" s="246">
        <v>76728</v>
      </c>
      <c r="AC12" s="271"/>
      <c r="AD12" s="259">
        <f>ROUND(W12/6,2)*(Z12*AA12*AB12)</f>
        <v>0</v>
      </c>
      <c r="AE12" s="143">
        <v>0.18990000000000001</v>
      </c>
      <c r="AF12" s="259">
        <f t="shared" ref="AF12:AF22" si="4">ROUND(AD12*AE12,0)</f>
        <v>0</v>
      </c>
      <c r="AG12" s="261">
        <f t="shared" ref="AG12:AG24" si="5">IF(AC12="",0,IF(Z12&gt;0.49,20970*Z12,0))</f>
        <v>0</v>
      </c>
      <c r="AH12" s="262">
        <f t="shared" ref="AH12:AH43" si="6">AD12+AF12+AG12</f>
        <v>0</v>
      </c>
      <c r="AI12" s="117"/>
      <c r="AJ12" s="118"/>
    </row>
    <row r="13" spans="1:37" s="6" customFormat="1" ht="15.45" customHeight="1">
      <c r="A13" s="255" t="s">
        <v>29</v>
      </c>
      <c r="B13" s="263"/>
      <c r="C13" s="150" t="str">
        <f t="shared" si="0"/>
        <v/>
      </c>
      <c r="D13" s="150" t="str">
        <f t="shared" si="1"/>
        <v/>
      </c>
      <c r="E13" s="150" t="str">
        <f>IF(AD13&gt;1,(VLOOKUP(H13,Programs!$1:$1048576,4,FALSE))," ")</f>
        <v xml:space="preserve"> </v>
      </c>
      <c r="F13" s="150" t="str">
        <f>IF(AD13&gt;1,(VLOOKUP(H13,Programs!$1:$1048576,5,FALSE))," ")</f>
        <v xml:space="preserve"> </v>
      </c>
      <c r="G13" s="226">
        <v>3110</v>
      </c>
      <c r="H13" s="150" t="str">
        <f t="shared" si="2"/>
        <v/>
      </c>
      <c r="I13" s="250" t="s">
        <v>148</v>
      </c>
      <c r="J13" s="268"/>
      <c r="K13" s="268"/>
      <c r="L13" s="226">
        <v>12200511</v>
      </c>
      <c r="M13" s="172"/>
      <c r="N13" s="304"/>
      <c r="O13" s="49" t="str">
        <f t="shared" si="3"/>
        <v xml:space="preserve"> </v>
      </c>
      <c r="P13" s="49">
        <v>3</v>
      </c>
      <c r="Q13" s="47" t="s">
        <v>160</v>
      </c>
      <c r="R13" s="179" t="s">
        <v>157</v>
      </c>
      <c r="S13" s="49" t="s">
        <v>1488</v>
      </c>
      <c r="T13" s="179" t="s">
        <v>175</v>
      </c>
      <c r="U13" s="179" t="s">
        <v>1492</v>
      </c>
      <c r="V13" s="47" t="s">
        <v>135</v>
      </c>
      <c r="W13" s="159">
        <v>8</v>
      </c>
      <c r="X13" s="269"/>
      <c r="Y13" s="269"/>
      <c r="Z13" s="173">
        <f t="shared" ref="Z13:Z19" si="7">(W13*X13)/40</f>
        <v>0</v>
      </c>
      <c r="AA13" s="270"/>
      <c r="AB13" s="246">
        <v>84174</v>
      </c>
      <c r="AC13" s="271"/>
      <c r="AD13" s="259">
        <f t="shared" ref="AD13:AD20" si="8">ROUND(W13/8,2)*(Z13*AA13*AB13)</f>
        <v>0</v>
      </c>
      <c r="AE13" s="143">
        <v>0.18990000000000001</v>
      </c>
      <c r="AF13" s="259">
        <f t="shared" si="4"/>
        <v>0</v>
      </c>
      <c r="AG13" s="261">
        <f t="shared" si="5"/>
        <v>0</v>
      </c>
      <c r="AH13" s="262">
        <f t="shared" si="6"/>
        <v>0</v>
      </c>
      <c r="AI13" s="117"/>
      <c r="AJ13" s="118"/>
    </row>
    <row r="14" spans="1:37" s="6" customFormat="1" ht="15.45" customHeight="1">
      <c r="A14" s="255" t="s">
        <v>29</v>
      </c>
      <c r="B14" s="263"/>
      <c r="C14" s="150" t="str">
        <f>IF(AD14&gt;0,$T$5,"")</f>
        <v/>
      </c>
      <c r="D14" s="150" t="str">
        <f>IF(AD14&gt;1,"010","")</f>
        <v/>
      </c>
      <c r="E14" s="150" t="str">
        <f>IF(AD14&gt;1,(VLOOKUP(H14,Programs!$1:$1048576,4,FALSE))," ")</f>
        <v xml:space="preserve"> </v>
      </c>
      <c r="F14" s="150" t="str">
        <f>IF(AD14&gt;1,(VLOOKUP(H14,Programs!$1:$1048576,5,FALSE))," ")</f>
        <v xml:space="preserve"> </v>
      </c>
      <c r="G14" s="226">
        <v>3110</v>
      </c>
      <c r="H14" s="150" t="str">
        <f>IF(AD14&lt;1,"",IF($I$3&lt;&gt;"",$I$3,""))</f>
        <v/>
      </c>
      <c r="I14" s="250" t="s">
        <v>148</v>
      </c>
      <c r="J14" s="268"/>
      <c r="K14" s="268"/>
      <c r="L14" s="226">
        <v>12200511</v>
      </c>
      <c r="M14" s="172"/>
      <c r="N14" s="304"/>
      <c r="O14" s="49" t="str">
        <f>IF(AD14&gt;0,"A"," ")</f>
        <v xml:space="preserve"> </v>
      </c>
      <c r="P14" s="49">
        <v>3</v>
      </c>
      <c r="Q14" s="47" t="s">
        <v>160</v>
      </c>
      <c r="R14" s="179" t="s">
        <v>158</v>
      </c>
      <c r="S14" s="49" t="s">
        <v>1488</v>
      </c>
      <c r="T14" s="179" t="s">
        <v>175</v>
      </c>
      <c r="U14" s="179" t="s">
        <v>1492</v>
      </c>
      <c r="V14" s="47" t="s">
        <v>135</v>
      </c>
      <c r="W14" s="159">
        <v>8</v>
      </c>
      <c r="X14" s="269"/>
      <c r="Y14" s="269"/>
      <c r="Z14" s="173">
        <f>(W14*X14)/40</f>
        <v>0</v>
      </c>
      <c r="AA14" s="270"/>
      <c r="AB14" s="246">
        <v>91188</v>
      </c>
      <c r="AC14" s="271"/>
      <c r="AD14" s="259">
        <f t="shared" si="8"/>
        <v>0</v>
      </c>
      <c r="AE14" s="143">
        <v>0.18990000000000001</v>
      </c>
      <c r="AF14" s="259">
        <f>ROUND(AD14*AE14,0)</f>
        <v>0</v>
      </c>
      <c r="AG14" s="261">
        <f t="shared" si="5"/>
        <v>0</v>
      </c>
      <c r="AH14" s="262">
        <f>AD14+AF14+AG14</f>
        <v>0</v>
      </c>
      <c r="AI14" s="117"/>
      <c r="AJ14" s="118"/>
    </row>
    <row r="15" spans="1:37" s="6" customFormat="1" ht="15.45" customHeight="1">
      <c r="A15" s="255" t="s">
        <v>29</v>
      </c>
      <c r="B15" s="263"/>
      <c r="C15" s="150" t="str">
        <f>IF(AD15&gt;0,$T$5,"")</f>
        <v/>
      </c>
      <c r="D15" s="150" t="str">
        <f>IF(AD15&gt;1,"010","")</f>
        <v/>
      </c>
      <c r="E15" s="150" t="str">
        <f>IF(AD15&gt;1,(VLOOKUP(H15,Programs!$1:$1048576,4,FALSE))," ")</f>
        <v xml:space="preserve"> </v>
      </c>
      <c r="F15" s="150" t="str">
        <f>IF(AD15&gt;1,(VLOOKUP(H15,Programs!$1:$1048576,5,FALSE))," ")</f>
        <v xml:space="preserve"> </v>
      </c>
      <c r="G15" s="226">
        <v>3110</v>
      </c>
      <c r="H15" s="150" t="str">
        <f>IF(AD15&lt;1,"",IF($I$3&lt;&gt;"",$I$3,""))</f>
        <v/>
      </c>
      <c r="I15" s="250" t="s">
        <v>148</v>
      </c>
      <c r="J15" s="268"/>
      <c r="K15" s="268"/>
      <c r="L15" s="226">
        <v>12200511</v>
      </c>
      <c r="M15" s="172"/>
      <c r="N15" s="304"/>
      <c r="O15" s="49" t="str">
        <f>IF(AD15&gt;0,"A"," ")</f>
        <v xml:space="preserve"> </v>
      </c>
      <c r="P15" s="49">
        <v>3</v>
      </c>
      <c r="Q15" s="47" t="s">
        <v>160</v>
      </c>
      <c r="R15" s="179" t="s">
        <v>1489</v>
      </c>
      <c r="S15" s="49" t="s">
        <v>1488</v>
      </c>
      <c r="T15" s="179" t="s">
        <v>175</v>
      </c>
      <c r="U15" s="179" t="s">
        <v>1492</v>
      </c>
      <c r="V15" s="47" t="s">
        <v>135</v>
      </c>
      <c r="W15" s="159">
        <v>8</v>
      </c>
      <c r="X15" s="269"/>
      <c r="Y15" s="269"/>
      <c r="Z15" s="173">
        <f>(W15*X15)/40</f>
        <v>0</v>
      </c>
      <c r="AA15" s="270"/>
      <c r="AB15" s="246">
        <v>96552</v>
      </c>
      <c r="AC15" s="271"/>
      <c r="AD15" s="259">
        <f t="shared" si="8"/>
        <v>0</v>
      </c>
      <c r="AE15" s="143">
        <v>0.18990000000000001</v>
      </c>
      <c r="AF15" s="259">
        <f>ROUND(AD15*AE15,0)</f>
        <v>0</v>
      </c>
      <c r="AG15" s="261">
        <f t="shared" si="5"/>
        <v>0</v>
      </c>
      <c r="AH15" s="262">
        <f>AD15+AF15+AG15</f>
        <v>0</v>
      </c>
      <c r="AI15" s="117"/>
      <c r="AJ15" s="118"/>
    </row>
    <row r="16" spans="1:37" s="6" customFormat="1" ht="15.45" customHeight="1">
      <c r="A16" s="398" t="s">
        <v>30</v>
      </c>
      <c r="B16" s="406"/>
      <c r="C16" s="150" t="str">
        <f t="shared" si="0"/>
        <v/>
      </c>
      <c r="D16" s="150" t="str">
        <f t="shared" si="1"/>
        <v/>
      </c>
      <c r="E16" s="150" t="str">
        <f>IF(AD16&gt;1,(VLOOKUP(H16,Programs!$1:$1048576,4,FALSE))," ")</f>
        <v xml:space="preserve"> </v>
      </c>
      <c r="F16" s="150" t="str">
        <f>IF(AD16&gt;1,(VLOOKUP(H16,Programs!$1:$1048576,5,FALSE))," ")</f>
        <v xml:space="preserve"> </v>
      </c>
      <c r="G16" s="226">
        <v>3110</v>
      </c>
      <c r="H16" s="150" t="str">
        <f t="shared" si="2"/>
        <v/>
      </c>
      <c r="I16" s="250" t="s">
        <v>148</v>
      </c>
      <c r="J16" s="268"/>
      <c r="K16" s="268"/>
      <c r="L16" s="226">
        <v>12200543</v>
      </c>
      <c r="M16" s="172"/>
      <c r="N16" s="304"/>
      <c r="O16" s="49" t="str">
        <f t="shared" si="3"/>
        <v xml:space="preserve"> </v>
      </c>
      <c r="P16" s="49">
        <v>3</v>
      </c>
      <c r="Q16" s="47" t="s">
        <v>160</v>
      </c>
      <c r="R16" s="179" t="s">
        <v>158</v>
      </c>
      <c r="S16" s="49" t="s">
        <v>1488</v>
      </c>
      <c r="T16" s="179" t="s">
        <v>175</v>
      </c>
      <c r="U16" s="179" t="s">
        <v>1493</v>
      </c>
      <c r="V16" s="47" t="s">
        <v>135</v>
      </c>
      <c r="W16" s="159">
        <v>8</v>
      </c>
      <c r="X16" s="269"/>
      <c r="Y16" s="269"/>
      <c r="Z16" s="173">
        <f t="shared" si="7"/>
        <v>0</v>
      </c>
      <c r="AA16" s="270"/>
      <c r="AB16" s="246">
        <v>91472</v>
      </c>
      <c r="AC16" s="271"/>
      <c r="AD16" s="259">
        <f t="shared" si="8"/>
        <v>0</v>
      </c>
      <c r="AE16" s="143">
        <v>0.18990000000000001</v>
      </c>
      <c r="AF16" s="259">
        <f t="shared" si="4"/>
        <v>0</v>
      </c>
      <c r="AG16" s="261">
        <f t="shared" si="5"/>
        <v>0</v>
      </c>
      <c r="AH16" s="262">
        <f t="shared" si="6"/>
        <v>0</v>
      </c>
      <c r="AI16" s="117"/>
      <c r="AJ16" s="118"/>
    </row>
    <row r="17" spans="1:36" s="6" customFormat="1" ht="15.45" customHeight="1">
      <c r="A17" s="398" t="s">
        <v>30</v>
      </c>
      <c r="B17" s="406"/>
      <c r="C17" s="150" t="str">
        <f t="shared" si="0"/>
        <v/>
      </c>
      <c r="D17" s="150" t="str">
        <f t="shared" si="1"/>
        <v/>
      </c>
      <c r="E17" s="150" t="str">
        <f>IF(AD17&gt;1,(VLOOKUP(H17,Programs!$1:$1048576,4,FALSE))," ")</f>
        <v xml:space="preserve"> </v>
      </c>
      <c r="F17" s="150" t="str">
        <f>IF(AD17&gt;1,(VLOOKUP(H17,Programs!$1:$1048576,5,FALSE))," ")</f>
        <v xml:space="preserve"> </v>
      </c>
      <c r="G17" s="226">
        <v>3110</v>
      </c>
      <c r="H17" s="150" t="str">
        <f t="shared" si="2"/>
        <v/>
      </c>
      <c r="I17" s="250" t="s">
        <v>148</v>
      </c>
      <c r="J17" s="268"/>
      <c r="K17" s="268"/>
      <c r="L17" s="226">
        <v>12200543</v>
      </c>
      <c r="M17" s="172"/>
      <c r="N17" s="304"/>
      <c r="O17" s="49" t="str">
        <f t="shared" si="3"/>
        <v xml:space="preserve"> </v>
      </c>
      <c r="P17" s="49">
        <v>3</v>
      </c>
      <c r="Q17" s="47" t="s">
        <v>160</v>
      </c>
      <c r="R17" s="179" t="s">
        <v>157</v>
      </c>
      <c r="S17" s="49" t="s">
        <v>1488</v>
      </c>
      <c r="T17" s="179" t="s">
        <v>175</v>
      </c>
      <c r="U17" s="179" t="s">
        <v>1493</v>
      </c>
      <c r="V17" s="47" t="s">
        <v>135</v>
      </c>
      <c r="W17" s="159">
        <v>8</v>
      </c>
      <c r="X17" s="269"/>
      <c r="Y17" s="269"/>
      <c r="Z17" s="173">
        <f t="shared" si="7"/>
        <v>0</v>
      </c>
      <c r="AA17" s="270"/>
      <c r="AB17" s="246">
        <v>84436</v>
      </c>
      <c r="AC17" s="271"/>
      <c r="AD17" s="259">
        <f t="shared" si="8"/>
        <v>0</v>
      </c>
      <c r="AE17" s="143">
        <v>0.18990000000000001</v>
      </c>
      <c r="AF17" s="259">
        <f t="shared" si="4"/>
        <v>0</v>
      </c>
      <c r="AG17" s="261">
        <f t="shared" si="5"/>
        <v>0</v>
      </c>
      <c r="AH17" s="262">
        <f t="shared" si="6"/>
        <v>0</v>
      </c>
      <c r="AI17" s="117"/>
      <c r="AJ17" s="118"/>
    </row>
    <row r="18" spans="1:36" s="6" customFormat="1" ht="15.45" customHeight="1">
      <c r="A18" s="398" t="s">
        <v>30</v>
      </c>
      <c r="B18" s="406"/>
      <c r="C18" s="150" t="str">
        <f>IF(AD18&gt;0,$T$5,"")</f>
        <v/>
      </c>
      <c r="D18" s="150" t="str">
        <f>IF(AD18&gt;1,"010","")</f>
        <v/>
      </c>
      <c r="E18" s="150" t="str">
        <f>IF(AD18&gt;1,(VLOOKUP(H18,Programs!$1:$1048576,4,FALSE))," ")</f>
        <v xml:space="preserve"> </v>
      </c>
      <c r="F18" s="150" t="str">
        <f>IF(AD18&gt;1,(VLOOKUP(H18,Programs!$1:$1048576,5,FALSE))," ")</f>
        <v xml:space="preserve"> </v>
      </c>
      <c r="G18" s="226">
        <v>3110</v>
      </c>
      <c r="H18" s="150" t="str">
        <f>IF(AD18&lt;1,"",IF($I$3&lt;&gt;"",$I$3,""))</f>
        <v/>
      </c>
      <c r="I18" s="250" t="s">
        <v>148</v>
      </c>
      <c r="J18" s="268"/>
      <c r="K18" s="268"/>
      <c r="L18" s="226">
        <v>12200543</v>
      </c>
      <c r="M18" s="172"/>
      <c r="N18" s="304"/>
      <c r="O18" s="49" t="str">
        <f>IF(AD18&gt;0,"A"," ")</f>
        <v xml:space="preserve"> </v>
      </c>
      <c r="P18" s="49">
        <v>3</v>
      </c>
      <c r="Q18" s="47" t="s">
        <v>160</v>
      </c>
      <c r="R18" s="179" t="s">
        <v>1489</v>
      </c>
      <c r="S18" s="49" t="s">
        <v>1488</v>
      </c>
      <c r="T18" s="179" t="s">
        <v>175</v>
      </c>
      <c r="U18" s="179" t="s">
        <v>1493</v>
      </c>
      <c r="V18" s="47" t="s">
        <v>135</v>
      </c>
      <c r="W18" s="159">
        <v>8</v>
      </c>
      <c r="X18" s="269"/>
      <c r="Y18" s="269"/>
      <c r="Z18" s="173">
        <f>(W18*X18)/40</f>
        <v>0</v>
      </c>
      <c r="AA18" s="270"/>
      <c r="AB18" s="246">
        <v>96853</v>
      </c>
      <c r="AC18" s="271"/>
      <c r="AD18" s="259">
        <f t="shared" si="8"/>
        <v>0</v>
      </c>
      <c r="AE18" s="143">
        <v>0.18990000000000001</v>
      </c>
      <c r="AF18" s="259">
        <f>ROUND(AD18*AE18,0)</f>
        <v>0</v>
      </c>
      <c r="AG18" s="261">
        <f t="shared" si="5"/>
        <v>0</v>
      </c>
      <c r="AH18" s="262">
        <f>AD18+AF18+AG18</f>
        <v>0</v>
      </c>
      <c r="AI18" s="117"/>
      <c r="AJ18" s="118"/>
    </row>
    <row r="19" spans="1:36" s="6" customFormat="1" ht="15.45" customHeight="1">
      <c r="A19" s="405" t="s">
        <v>94</v>
      </c>
      <c r="B19" s="406"/>
      <c r="C19" s="150" t="str">
        <f t="shared" si="0"/>
        <v/>
      </c>
      <c r="D19" s="150" t="str">
        <f t="shared" si="1"/>
        <v/>
      </c>
      <c r="E19" s="150" t="str">
        <f>IF(AD19&gt;1,(VLOOKUP(H19,Programs!$1:$1048576,4,FALSE))," ")</f>
        <v xml:space="preserve"> </v>
      </c>
      <c r="F19" s="150" t="str">
        <f>IF(AD19&gt;1,(VLOOKUP(H19,Programs!$1:$1048576,5,FALSE))," ")</f>
        <v xml:space="preserve"> </v>
      </c>
      <c r="G19" s="226">
        <v>3110</v>
      </c>
      <c r="H19" s="150" t="str">
        <f t="shared" si="2"/>
        <v/>
      </c>
      <c r="I19" s="250" t="s">
        <v>148</v>
      </c>
      <c r="J19" s="268"/>
      <c r="K19" s="268"/>
      <c r="L19" s="226">
        <v>12200569</v>
      </c>
      <c r="M19" s="172"/>
      <c r="N19" s="305"/>
      <c r="O19" s="49" t="str">
        <f t="shared" si="3"/>
        <v xml:space="preserve"> </v>
      </c>
      <c r="P19" s="49">
        <v>3</v>
      </c>
      <c r="Q19" s="47" t="s">
        <v>160</v>
      </c>
      <c r="R19" s="179" t="s">
        <v>158</v>
      </c>
      <c r="S19" s="49" t="s">
        <v>1488</v>
      </c>
      <c r="T19" s="179" t="s">
        <v>175</v>
      </c>
      <c r="U19" s="179" t="s">
        <v>1493</v>
      </c>
      <c r="V19" s="47" t="s">
        <v>135</v>
      </c>
      <c r="W19" s="159">
        <v>8</v>
      </c>
      <c r="X19" s="269"/>
      <c r="Y19" s="269"/>
      <c r="Z19" s="173">
        <f t="shared" si="7"/>
        <v>0</v>
      </c>
      <c r="AA19" s="270"/>
      <c r="AB19" s="246">
        <v>91472</v>
      </c>
      <c r="AC19" s="271"/>
      <c r="AD19" s="259">
        <f t="shared" si="8"/>
        <v>0</v>
      </c>
      <c r="AE19" s="143">
        <v>0.18990000000000001</v>
      </c>
      <c r="AF19" s="259">
        <f t="shared" si="4"/>
        <v>0</v>
      </c>
      <c r="AG19" s="261">
        <f t="shared" si="5"/>
        <v>0</v>
      </c>
      <c r="AH19" s="262">
        <f t="shared" si="6"/>
        <v>0</v>
      </c>
      <c r="AI19" s="117"/>
      <c r="AJ19" s="264"/>
    </row>
    <row r="20" spans="1:36" s="6" customFormat="1" ht="15.45" customHeight="1">
      <c r="A20" s="405" t="s">
        <v>94</v>
      </c>
      <c r="B20" s="406"/>
      <c r="C20" s="150" t="str">
        <f>IF(AD20&gt;0,$T$5,"")</f>
        <v/>
      </c>
      <c r="D20" s="150" t="str">
        <f>IF(AD20&gt;1,"010","")</f>
        <v/>
      </c>
      <c r="E20" s="150" t="str">
        <f>IF(AD20&gt;1,(VLOOKUP(H20,Programs!$1:$1048576,4,FALSE))," ")</f>
        <v xml:space="preserve"> </v>
      </c>
      <c r="F20" s="150" t="str">
        <f>IF(AD20&gt;1,(VLOOKUP(H20,Programs!$1:$1048576,5,FALSE))," ")</f>
        <v xml:space="preserve"> </v>
      </c>
      <c r="G20" s="226">
        <v>3110</v>
      </c>
      <c r="H20" s="150" t="str">
        <f>IF(AD20&lt;1,"",IF($I$3&lt;&gt;"",$I$3,""))</f>
        <v/>
      </c>
      <c r="I20" s="250" t="s">
        <v>148</v>
      </c>
      <c r="J20" s="268"/>
      <c r="K20" s="268"/>
      <c r="L20" s="226">
        <v>12200569</v>
      </c>
      <c r="M20" s="172"/>
      <c r="N20" s="305"/>
      <c r="O20" s="49" t="str">
        <f>IF(AD20&gt;0,"A"," ")</f>
        <v xml:space="preserve"> </v>
      </c>
      <c r="P20" s="49">
        <v>3</v>
      </c>
      <c r="Q20" s="47" t="s">
        <v>160</v>
      </c>
      <c r="R20" s="179" t="s">
        <v>157</v>
      </c>
      <c r="S20" s="49" t="s">
        <v>1488</v>
      </c>
      <c r="T20" s="179" t="s">
        <v>175</v>
      </c>
      <c r="U20" s="179" t="s">
        <v>1493</v>
      </c>
      <c r="V20" s="47" t="s">
        <v>135</v>
      </c>
      <c r="W20" s="159">
        <v>8</v>
      </c>
      <c r="X20" s="269"/>
      <c r="Y20" s="269"/>
      <c r="Z20" s="173">
        <f>(W20*X20)/40</f>
        <v>0</v>
      </c>
      <c r="AA20" s="270"/>
      <c r="AB20" s="246">
        <v>84436</v>
      </c>
      <c r="AC20" s="271"/>
      <c r="AD20" s="259">
        <f t="shared" si="8"/>
        <v>0</v>
      </c>
      <c r="AE20" s="143">
        <v>0.18990000000000001</v>
      </c>
      <c r="AF20" s="259">
        <f>ROUND(AD20*AE20,0)</f>
        <v>0</v>
      </c>
      <c r="AG20" s="261">
        <f t="shared" si="5"/>
        <v>0</v>
      </c>
      <c r="AH20" s="262">
        <f>AD20+AF20+AG20</f>
        <v>0</v>
      </c>
      <c r="AI20" s="117"/>
      <c r="AJ20" s="264"/>
    </row>
    <row r="21" spans="1:36" s="6" customFormat="1" ht="15.45" customHeight="1">
      <c r="A21" s="398" t="s">
        <v>31</v>
      </c>
      <c r="B21" s="406"/>
      <c r="C21" s="150" t="str">
        <f t="shared" si="0"/>
        <v/>
      </c>
      <c r="D21" s="150" t="str">
        <f t="shared" si="1"/>
        <v/>
      </c>
      <c r="E21" s="150" t="str">
        <f>IF(AD21&gt;1,(VLOOKUP(H21,Programs!$1:$1048576,4,FALSE))," ")</f>
        <v xml:space="preserve"> </v>
      </c>
      <c r="F21" s="150" t="str">
        <f>IF(AD21&gt;1,(VLOOKUP(H21,Programs!$1:$1048576,5,FALSE))," ")</f>
        <v xml:space="preserve"> </v>
      </c>
      <c r="G21" s="226" t="s">
        <v>509</v>
      </c>
      <c r="H21" s="150" t="str">
        <f t="shared" si="2"/>
        <v/>
      </c>
      <c r="I21" s="250" t="s">
        <v>149</v>
      </c>
      <c r="J21" s="268"/>
      <c r="K21" s="268"/>
      <c r="L21" s="247">
        <v>12300461</v>
      </c>
      <c r="M21" s="172"/>
      <c r="N21" s="304"/>
      <c r="O21" s="49" t="str">
        <f t="shared" si="3"/>
        <v xml:space="preserve"> </v>
      </c>
      <c r="P21" s="49">
        <v>3</v>
      </c>
      <c r="Q21" s="47" t="s">
        <v>159</v>
      </c>
      <c r="R21" s="179" t="s">
        <v>157</v>
      </c>
      <c r="S21" s="49" t="s">
        <v>177</v>
      </c>
      <c r="T21" s="179" t="s">
        <v>176</v>
      </c>
      <c r="U21" s="179" t="s">
        <v>81</v>
      </c>
      <c r="V21" s="47" t="s">
        <v>135</v>
      </c>
      <c r="W21" s="159">
        <v>6</v>
      </c>
      <c r="X21" s="269"/>
      <c r="Y21" s="269"/>
      <c r="Z21" s="173">
        <f>(W21*X21)/30</f>
        <v>0</v>
      </c>
      <c r="AA21" s="270"/>
      <c r="AB21" s="246">
        <v>80116.320000000007</v>
      </c>
      <c r="AC21" s="271"/>
      <c r="AD21" s="259">
        <f>ROUND(W21/6,2)*(Z21*AA21*AB21)</f>
        <v>0</v>
      </c>
      <c r="AE21" s="143">
        <v>0.18990000000000001</v>
      </c>
      <c r="AF21" s="259">
        <f t="shared" si="4"/>
        <v>0</v>
      </c>
      <c r="AG21" s="261">
        <f t="shared" si="5"/>
        <v>0</v>
      </c>
      <c r="AH21" s="262">
        <f t="shared" si="6"/>
        <v>0</v>
      </c>
      <c r="AI21" s="117"/>
      <c r="AJ21" s="118"/>
    </row>
    <row r="22" spans="1:36" s="6" customFormat="1" ht="15.45" customHeight="1">
      <c r="A22" s="398" t="s">
        <v>32</v>
      </c>
      <c r="B22" s="406"/>
      <c r="C22" s="150" t="str">
        <f t="shared" si="0"/>
        <v/>
      </c>
      <c r="D22" s="150" t="str">
        <f t="shared" si="1"/>
        <v/>
      </c>
      <c r="E22" s="150" t="str">
        <f>IF(AD22&gt;1,(VLOOKUP(H22,Programs!$1:$1048576,4,FALSE))," ")</f>
        <v xml:space="preserve"> </v>
      </c>
      <c r="F22" s="150" t="str">
        <f>IF(AD22&gt;1,(VLOOKUP(H22,Programs!$1:$1048576,5,FALSE))," ")</f>
        <v xml:space="preserve"> </v>
      </c>
      <c r="G22" s="266"/>
      <c r="H22" s="150" t="str">
        <f t="shared" si="2"/>
        <v/>
      </c>
      <c r="I22" s="250" t="s">
        <v>150</v>
      </c>
      <c r="J22" s="268"/>
      <c r="K22" s="268"/>
      <c r="L22" s="247">
        <v>19100706</v>
      </c>
      <c r="M22" s="172"/>
      <c r="N22" s="304"/>
      <c r="O22" s="49" t="str">
        <f t="shared" si="3"/>
        <v xml:space="preserve"> </v>
      </c>
      <c r="P22" s="49">
        <v>3</v>
      </c>
      <c r="Q22" s="47" t="s">
        <v>159</v>
      </c>
      <c r="R22" s="179" t="s">
        <v>157</v>
      </c>
      <c r="S22" s="49" t="s">
        <v>177</v>
      </c>
      <c r="T22" s="179" t="s">
        <v>176</v>
      </c>
      <c r="U22" s="179" t="s">
        <v>81</v>
      </c>
      <c r="V22" s="47" t="s">
        <v>135</v>
      </c>
      <c r="W22" s="159">
        <v>6</v>
      </c>
      <c r="X22" s="269"/>
      <c r="Y22" s="269"/>
      <c r="Z22" s="173">
        <f>(W22*X22)/30</f>
        <v>0</v>
      </c>
      <c r="AA22" s="270"/>
      <c r="AB22" s="246">
        <v>80116</v>
      </c>
      <c r="AC22" s="271"/>
      <c r="AD22" s="259">
        <f>ROUND(W22/6,2)*(Z22*AA22*AB22)</f>
        <v>0</v>
      </c>
      <c r="AE22" s="143">
        <v>0.18990000000000001</v>
      </c>
      <c r="AF22" s="259">
        <f t="shared" si="4"/>
        <v>0</v>
      </c>
      <c r="AG22" s="261">
        <f t="shared" si="5"/>
        <v>0</v>
      </c>
      <c r="AH22" s="262">
        <f t="shared" si="6"/>
        <v>0</v>
      </c>
      <c r="AI22" s="117"/>
      <c r="AJ22" s="118"/>
    </row>
    <row r="23" spans="1:36" s="6" customFormat="1" ht="15.45" customHeight="1">
      <c r="A23" s="398" t="s">
        <v>32</v>
      </c>
      <c r="B23" s="406"/>
      <c r="C23" s="150" t="str">
        <f t="shared" si="0"/>
        <v/>
      </c>
      <c r="D23" s="150" t="str">
        <f t="shared" si="1"/>
        <v/>
      </c>
      <c r="E23" s="150" t="str">
        <f>IF(AD23&gt;1,(VLOOKUP(H23,Programs!$1:$1048576,4,FALSE))," ")</f>
        <v xml:space="preserve"> </v>
      </c>
      <c r="F23" s="150" t="str">
        <f>IF(AD23&gt;1,(VLOOKUP(H23,Programs!$1:$1048576,5,FALSE))," ")</f>
        <v xml:space="preserve"> </v>
      </c>
      <c r="G23" s="266"/>
      <c r="H23" s="150" t="str">
        <f t="shared" si="2"/>
        <v/>
      </c>
      <c r="I23" s="250" t="s">
        <v>150</v>
      </c>
      <c r="J23" s="268"/>
      <c r="K23" s="268"/>
      <c r="L23" s="247">
        <v>19100706</v>
      </c>
      <c r="M23" s="172"/>
      <c r="N23" s="304"/>
      <c r="O23" s="49" t="str">
        <f t="shared" si="3"/>
        <v xml:space="preserve"> </v>
      </c>
      <c r="P23" s="49">
        <v>3</v>
      </c>
      <c r="Q23" s="47" t="s">
        <v>159</v>
      </c>
      <c r="R23" s="179" t="s">
        <v>158</v>
      </c>
      <c r="S23" s="49" t="s">
        <v>177</v>
      </c>
      <c r="T23" s="179" t="s">
        <v>176</v>
      </c>
      <c r="U23" s="179" t="s">
        <v>81</v>
      </c>
      <c r="V23" s="47" t="s">
        <v>135</v>
      </c>
      <c r="W23" s="159">
        <v>6</v>
      </c>
      <c r="X23" s="269"/>
      <c r="Y23" s="269"/>
      <c r="Z23" s="173">
        <f>(W23*X23)/30</f>
        <v>0</v>
      </c>
      <c r="AA23" s="270"/>
      <c r="AB23" s="246">
        <v>86793</v>
      </c>
      <c r="AC23" s="271"/>
      <c r="AD23" s="259">
        <f>ROUND(W23/6,2)*(Z23*AA23*AB23)</f>
        <v>0</v>
      </c>
      <c r="AE23" s="143">
        <v>0.18990000000000001</v>
      </c>
      <c r="AF23" s="259">
        <f>ROUND(AD23*AE23,0)</f>
        <v>0</v>
      </c>
      <c r="AG23" s="261">
        <f t="shared" si="5"/>
        <v>0</v>
      </c>
      <c r="AH23" s="262">
        <f t="shared" si="6"/>
        <v>0</v>
      </c>
      <c r="AI23" s="117"/>
      <c r="AJ23" s="118"/>
    </row>
    <row r="24" spans="1:36" s="6" customFormat="1" ht="15.45" customHeight="1">
      <c r="A24" s="398" t="s">
        <v>212</v>
      </c>
      <c r="B24" s="399"/>
      <c r="C24" s="218"/>
      <c r="D24" s="218"/>
      <c r="E24" s="218"/>
      <c r="F24" s="218"/>
      <c r="G24" s="226" t="s">
        <v>508</v>
      </c>
      <c r="H24" s="150" t="str">
        <f t="shared" si="2"/>
        <v/>
      </c>
      <c r="I24" s="154" t="s">
        <v>151</v>
      </c>
      <c r="J24" s="267"/>
      <c r="K24" s="267"/>
      <c r="L24" s="47"/>
      <c r="M24" s="49"/>
      <c r="N24" s="49"/>
      <c r="O24" s="49"/>
      <c r="P24" s="49"/>
      <c r="Q24" s="47"/>
      <c r="R24" s="49"/>
      <c r="S24" s="49"/>
      <c r="T24" s="47"/>
      <c r="U24" s="47"/>
      <c r="V24" s="47"/>
      <c r="W24" s="49"/>
      <c r="X24" s="120"/>
      <c r="Y24" s="120"/>
      <c r="Z24" s="49"/>
      <c r="AA24" s="143"/>
      <c r="AB24" s="246">
        <v>209</v>
      </c>
      <c r="AC24" s="271"/>
      <c r="AD24" s="259">
        <f>AB24*AC24</f>
        <v>0</v>
      </c>
      <c r="AE24" s="143">
        <v>0.18990000000000001</v>
      </c>
      <c r="AF24" s="259">
        <f>(AD24*AE24)</f>
        <v>0</v>
      </c>
      <c r="AG24" s="261">
        <f t="shared" si="5"/>
        <v>0</v>
      </c>
      <c r="AH24" s="262">
        <f t="shared" si="6"/>
        <v>0</v>
      </c>
      <c r="AI24" s="117"/>
      <c r="AJ24" s="118"/>
    </row>
    <row r="25" spans="1:36" s="6" customFormat="1" ht="15.45" customHeight="1">
      <c r="A25" s="398" t="s">
        <v>27</v>
      </c>
      <c r="B25" s="399"/>
      <c r="C25" s="218" t="str">
        <f t="shared" si="0"/>
        <v/>
      </c>
      <c r="D25" s="218" t="str">
        <f t="shared" si="1"/>
        <v/>
      </c>
      <c r="E25" s="218" t="str">
        <f>IF(AD25&gt;1,(VLOOKUP(H25,Programs!$1:$1048576,4,FALSE))," ")</f>
        <v xml:space="preserve"> </v>
      </c>
      <c r="F25" s="218" t="str">
        <f>IF(AD25&gt;1,(VLOOKUP(H25,Programs!$1:$1048576,5,FALSE))," ")</f>
        <v xml:space="preserve"> </v>
      </c>
      <c r="G25" s="266"/>
      <c r="H25" s="150" t="str">
        <f t="shared" si="2"/>
        <v/>
      </c>
      <c r="I25" s="154" t="s">
        <v>152</v>
      </c>
      <c r="J25" s="268"/>
      <c r="K25" s="268"/>
      <c r="L25" s="47"/>
      <c r="M25" s="49"/>
      <c r="N25" s="49"/>
      <c r="O25" s="49"/>
      <c r="P25" s="49"/>
      <c r="Q25" s="47"/>
      <c r="R25" s="49"/>
      <c r="S25" s="49"/>
      <c r="T25" s="47"/>
      <c r="U25" s="47"/>
      <c r="V25" s="47"/>
      <c r="W25" s="49"/>
      <c r="X25" s="120"/>
      <c r="Y25" s="120"/>
      <c r="Z25" s="49"/>
      <c r="AA25" s="143"/>
      <c r="AB25" s="246"/>
      <c r="AC25" s="271"/>
      <c r="AD25" s="259">
        <f>ROUND((AB25*AC25),0)</f>
        <v>0</v>
      </c>
      <c r="AE25" s="143">
        <v>0.18990000000000001</v>
      </c>
      <c r="AF25" s="259">
        <f t="shared" ref="AF25:AF41" si="9">ROUND(AD25*AE25,0)</f>
        <v>0</v>
      </c>
      <c r="AG25" s="261"/>
      <c r="AH25" s="262">
        <f t="shared" si="6"/>
        <v>0</v>
      </c>
      <c r="AI25" s="117"/>
      <c r="AJ25" s="118"/>
    </row>
    <row r="26" spans="1:36" s="6" customFormat="1" ht="15.45" customHeight="1">
      <c r="A26" s="398" t="s">
        <v>28</v>
      </c>
      <c r="B26" s="399"/>
      <c r="C26" s="218" t="str">
        <f t="shared" si="0"/>
        <v/>
      </c>
      <c r="D26" s="218" t="str">
        <f t="shared" si="1"/>
        <v/>
      </c>
      <c r="E26" s="218" t="str">
        <f>IF(AD26&gt;1,(VLOOKUP(H26,Programs!$1:$1048576,4,FALSE))," ")</f>
        <v xml:space="preserve"> </v>
      </c>
      <c r="F26" s="218" t="str">
        <f>IF(AD26&gt;1,(VLOOKUP(H26,Programs!$1:$1048576,5,FALSE))," ")</f>
        <v xml:space="preserve"> </v>
      </c>
      <c r="G26" s="266"/>
      <c r="H26" s="150" t="str">
        <f t="shared" si="2"/>
        <v/>
      </c>
      <c r="I26" s="154" t="s">
        <v>171</v>
      </c>
      <c r="J26" s="268"/>
      <c r="K26" s="268"/>
      <c r="L26" s="47"/>
      <c r="M26" s="49"/>
      <c r="N26" s="49"/>
      <c r="O26" s="49"/>
      <c r="P26" s="49"/>
      <c r="Q26" s="47"/>
      <c r="R26" s="49"/>
      <c r="S26" s="49"/>
      <c r="T26" s="47" t="s">
        <v>35</v>
      </c>
      <c r="U26" s="47"/>
      <c r="V26" s="47"/>
      <c r="W26" s="49"/>
      <c r="X26" s="120"/>
      <c r="Y26" s="120"/>
      <c r="Z26" s="49"/>
      <c r="AA26" s="143"/>
      <c r="AB26" s="246"/>
      <c r="AC26" s="271"/>
      <c r="AD26" s="259">
        <f t="shared" ref="AD26:AD39" si="10">ROUND((AB26*AC26),0)</f>
        <v>0</v>
      </c>
      <c r="AE26" s="143">
        <v>0.18990000000000001</v>
      </c>
      <c r="AF26" s="259">
        <f t="shared" si="9"/>
        <v>0</v>
      </c>
      <c r="AG26" s="261"/>
      <c r="AH26" s="262">
        <f t="shared" si="6"/>
        <v>0</v>
      </c>
      <c r="AI26" s="117"/>
      <c r="AJ26" s="118"/>
    </row>
    <row r="27" spans="1:36" s="6" customFormat="1" ht="15.45" customHeight="1">
      <c r="A27" s="398" t="s">
        <v>33</v>
      </c>
      <c r="B27" s="399"/>
      <c r="C27" s="218" t="str">
        <f t="shared" si="0"/>
        <v/>
      </c>
      <c r="D27" s="218" t="str">
        <f t="shared" si="1"/>
        <v/>
      </c>
      <c r="E27" s="218" t="str">
        <f>IF(AD27&gt;1,(VLOOKUP(H27,Programs!$1:$1048576,4,FALSE))," ")</f>
        <v xml:space="preserve"> </v>
      </c>
      <c r="F27" s="218" t="str">
        <f>IF(AD27&gt;1,(VLOOKUP(H27,Programs!$1:$1048576,5,FALSE))," ")</f>
        <v xml:space="preserve"> </v>
      </c>
      <c r="G27" s="219">
        <v>1000</v>
      </c>
      <c r="H27" s="150" t="str">
        <f t="shared" si="2"/>
        <v/>
      </c>
      <c r="I27" s="154" t="s">
        <v>153</v>
      </c>
      <c r="J27" s="267"/>
      <c r="K27" s="267"/>
      <c r="L27" s="47"/>
      <c r="M27" s="49"/>
      <c r="N27" s="49"/>
      <c r="O27" s="49"/>
      <c r="P27" s="49"/>
      <c r="Q27" s="47"/>
      <c r="R27" s="49"/>
      <c r="S27" s="49"/>
      <c r="T27" s="47"/>
      <c r="U27" s="47"/>
      <c r="V27" s="47"/>
      <c r="W27" s="49"/>
      <c r="X27" s="120"/>
      <c r="Y27" s="120"/>
      <c r="Z27" s="49"/>
      <c r="AA27" s="143"/>
      <c r="AB27" s="246"/>
      <c r="AC27" s="271"/>
      <c r="AD27" s="259">
        <f t="shared" si="10"/>
        <v>0</v>
      </c>
      <c r="AE27" s="143">
        <v>0.18990000000000001</v>
      </c>
      <c r="AF27" s="259">
        <f t="shared" si="9"/>
        <v>0</v>
      </c>
      <c r="AG27" s="261"/>
      <c r="AH27" s="262">
        <f t="shared" si="6"/>
        <v>0</v>
      </c>
      <c r="AI27" s="117"/>
      <c r="AJ27" s="118"/>
    </row>
    <row r="28" spans="1:36" s="6" customFormat="1" ht="15.45" customHeight="1">
      <c r="A28" s="398" t="s">
        <v>20</v>
      </c>
      <c r="B28" s="399"/>
      <c r="C28" s="218" t="str">
        <f t="shared" si="0"/>
        <v/>
      </c>
      <c r="D28" s="218" t="str">
        <f t="shared" si="1"/>
        <v/>
      </c>
      <c r="E28" s="218" t="str">
        <f>IF(AD28&gt;1,(VLOOKUP(H28,Programs!$1:$1048576,4,FALSE))," ")</f>
        <v xml:space="preserve"> </v>
      </c>
      <c r="F28" s="218" t="str">
        <f>IF(AD28&gt;1,(VLOOKUP(H28,Programs!$1:$1048576,5,FALSE))," ")</f>
        <v xml:space="preserve"> </v>
      </c>
      <c r="G28" s="266"/>
      <c r="H28" s="150" t="str">
        <f t="shared" si="2"/>
        <v/>
      </c>
      <c r="I28" s="154" t="s">
        <v>153</v>
      </c>
      <c r="J28" s="268"/>
      <c r="K28" s="268"/>
      <c r="L28" s="47"/>
      <c r="M28" s="49"/>
      <c r="N28" s="49"/>
      <c r="O28" s="49"/>
      <c r="P28" s="49"/>
      <c r="Q28" s="116"/>
      <c r="R28" s="49"/>
      <c r="S28" s="49"/>
      <c r="T28" s="116"/>
      <c r="U28" s="116"/>
      <c r="V28" s="116"/>
      <c r="W28" s="150"/>
      <c r="X28" s="142"/>
      <c r="Y28" s="142"/>
      <c r="Z28" s="158"/>
      <c r="AA28" s="223"/>
      <c r="AB28" s="246"/>
      <c r="AC28" s="271"/>
      <c r="AD28" s="259">
        <f t="shared" si="10"/>
        <v>0</v>
      </c>
      <c r="AE28" s="143">
        <v>0.18990000000000001</v>
      </c>
      <c r="AF28" s="259">
        <f t="shared" si="9"/>
        <v>0</v>
      </c>
      <c r="AG28" s="261"/>
      <c r="AH28" s="262">
        <f t="shared" si="6"/>
        <v>0</v>
      </c>
      <c r="AI28" s="117"/>
      <c r="AJ28" s="119"/>
    </row>
    <row r="29" spans="1:36" s="6" customFormat="1" ht="15.45" customHeight="1">
      <c r="A29" s="398" t="s">
        <v>92</v>
      </c>
      <c r="B29" s="399"/>
      <c r="C29" s="218" t="str">
        <f t="shared" si="0"/>
        <v/>
      </c>
      <c r="D29" s="218" t="str">
        <f t="shared" si="1"/>
        <v/>
      </c>
      <c r="E29" s="218" t="str">
        <f>IF(AD29&gt;1,(VLOOKUP(H29,Programs!$1:$1048576,4,FALSE))," ")</f>
        <v xml:space="preserve"> </v>
      </c>
      <c r="F29" s="218" t="str">
        <f>IF(AD29&gt;1,(VLOOKUP(H29,Programs!$1:$1048576,5,FALSE))," ")</f>
        <v xml:space="preserve"> </v>
      </c>
      <c r="G29" s="226">
        <v>3140</v>
      </c>
      <c r="H29" s="150" t="str">
        <f t="shared" si="2"/>
        <v/>
      </c>
      <c r="I29" s="154" t="s">
        <v>172</v>
      </c>
      <c r="J29" s="268"/>
      <c r="K29" s="268"/>
      <c r="L29" s="47"/>
      <c r="M29" s="49"/>
      <c r="N29" s="49"/>
      <c r="O29" s="49"/>
      <c r="P29" s="49"/>
      <c r="Q29" s="47"/>
      <c r="R29" s="49"/>
      <c r="S29" s="49"/>
      <c r="T29" s="47"/>
      <c r="U29" s="47"/>
      <c r="V29" s="47"/>
      <c r="W29" s="49"/>
      <c r="X29" s="120"/>
      <c r="Y29" s="120"/>
      <c r="Z29" s="49"/>
      <c r="AA29" s="143"/>
      <c r="AB29" s="246"/>
      <c r="AC29" s="271"/>
      <c r="AD29" s="259">
        <f t="shared" si="10"/>
        <v>0</v>
      </c>
      <c r="AE29" s="143">
        <v>0.18990000000000001</v>
      </c>
      <c r="AF29" s="259">
        <f t="shared" si="9"/>
        <v>0</v>
      </c>
      <c r="AG29" s="261"/>
      <c r="AH29" s="262">
        <f t="shared" si="6"/>
        <v>0</v>
      </c>
      <c r="AI29" s="117"/>
      <c r="AJ29" s="118"/>
    </row>
    <row r="30" spans="1:36" s="19" customFormat="1" ht="15.45" customHeight="1">
      <c r="A30" s="409" t="s">
        <v>106</v>
      </c>
      <c r="B30" s="399"/>
      <c r="C30" s="218" t="str">
        <f t="shared" si="0"/>
        <v/>
      </c>
      <c r="D30" s="218" t="str">
        <f t="shared" si="1"/>
        <v/>
      </c>
      <c r="E30" s="218" t="str">
        <f>IF(AD30&gt;1,(VLOOKUP(H30,Programs!$1:$1048576,4,FALSE))," ")</f>
        <v xml:space="preserve"> </v>
      </c>
      <c r="F30" s="218" t="str">
        <f>IF(AD30&gt;1,(VLOOKUP(H30,Programs!$1:$1048576,5,FALSE))," ")</f>
        <v xml:space="preserve"> </v>
      </c>
      <c r="G30" s="226">
        <v>1000</v>
      </c>
      <c r="H30" s="150" t="str">
        <f t="shared" si="2"/>
        <v/>
      </c>
      <c r="I30" s="250" t="s">
        <v>151</v>
      </c>
      <c r="J30" s="268"/>
      <c r="K30" s="268"/>
      <c r="L30" s="49"/>
      <c r="M30" s="207"/>
      <c r="N30" s="207"/>
      <c r="O30" s="207"/>
      <c r="P30" s="207"/>
      <c r="Q30" s="158"/>
      <c r="R30" s="207"/>
      <c r="S30" s="207"/>
      <c r="T30" s="158"/>
      <c r="U30" s="158"/>
      <c r="V30" s="224"/>
      <c r="W30" s="158"/>
      <c r="X30" s="225"/>
      <c r="Y30" s="225"/>
      <c r="Z30" s="158"/>
      <c r="AA30" s="223"/>
      <c r="AB30" s="246"/>
      <c r="AC30" s="271"/>
      <c r="AD30" s="259">
        <f t="shared" si="10"/>
        <v>0</v>
      </c>
      <c r="AE30" s="143">
        <v>0.18990000000000001</v>
      </c>
      <c r="AF30" s="259">
        <f t="shared" si="9"/>
        <v>0</v>
      </c>
      <c r="AG30" s="261"/>
      <c r="AH30" s="262">
        <f t="shared" si="6"/>
        <v>0</v>
      </c>
      <c r="AI30" s="117"/>
      <c r="AJ30" s="119"/>
    </row>
    <row r="31" spans="1:36" s="19" customFormat="1" ht="15.45" customHeight="1">
      <c r="A31" s="398" t="s">
        <v>91</v>
      </c>
      <c r="B31" s="399"/>
      <c r="C31" s="218" t="str">
        <f t="shared" si="0"/>
        <v/>
      </c>
      <c r="D31" s="218" t="str">
        <f t="shared" si="1"/>
        <v/>
      </c>
      <c r="E31" s="218" t="str">
        <f>IF(AD31&gt;1,(VLOOKUP(H31,Programs!$1:$1048576,4,FALSE))," ")</f>
        <v xml:space="preserve"> </v>
      </c>
      <c r="F31" s="218" t="str">
        <f>IF(AD31&gt;1,(VLOOKUP(H31,Programs!$1:$1048576,5,FALSE))," ")</f>
        <v xml:space="preserve"> </v>
      </c>
      <c r="G31" s="266"/>
      <c r="H31" s="150" t="str">
        <f t="shared" si="2"/>
        <v/>
      </c>
      <c r="I31" s="154" t="s">
        <v>152</v>
      </c>
      <c r="J31" s="268"/>
      <c r="K31" s="268"/>
      <c r="L31" s="47"/>
      <c r="M31" s="49"/>
      <c r="N31" s="49"/>
      <c r="O31" s="49"/>
      <c r="P31" s="49"/>
      <c r="Q31" s="116"/>
      <c r="R31" s="49"/>
      <c r="S31" s="49"/>
      <c r="T31" s="47"/>
      <c r="U31" s="47"/>
      <c r="V31" s="47"/>
      <c r="W31" s="49"/>
      <c r="X31" s="120"/>
      <c r="Y31" s="120"/>
      <c r="Z31" s="49"/>
      <c r="AA31" s="143"/>
      <c r="AB31" s="246"/>
      <c r="AC31" s="271"/>
      <c r="AD31" s="259">
        <f t="shared" si="10"/>
        <v>0</v>
      </c>
      <c r="AE31" s="143">
        <v>0.18990000000000001</v>
      </c>
      <c r="AF31" s="259">
        <f t="shared" si="9"/>
        <v>0</v>
      </c>
      <c r="AG31" s="261"/>
      <c r="AH31" s="262">
        <f t="shared" si="6"/>
        <v>0</v>
      </c>
      <c r="AI31" s="117"/>
      <c r="AJ31" s="119"/>
    </row>
    <row r="32" spans="1:36" s="19" customFormat="1" ht="15.45" customHeight="1">
      <c r="A32" s="398" t="s">
        <v>90</v>
      </c>
      <c r="B32" s="399"/>
      <c r="C32" s="218" t="str">
        <f t="shared" si="0"/>
        <v/>
      </c>
      <c r="D32" s="218" t="str">
        <f t="shared" si="1"/>
        <v/>
      </c>
      <c r="E32" s="218" t="str">
        <f>IF(AD32&gt;1,(VLOOKUP(H32,Programs!$1:$1048576,4,FALSE))," ")</f>
        <v xml:space="preserve"> </v>
      </c>
      <c r="F32" s="218" t="str">
        <f>IF(AD32&gt;1,(VLOOKUP(H32,Programs!$1:$1048576,5,FALSE))," ")</f>
        <v xml:space="preserve"> </v>
      </c>
      <c r="G32" s="226">
        <v>1000</v>
      </c>
      <c r="H32" s="150" t="str">
        <f t="shared" si="2"/>
        <v/>
      </c>
      <c r="I32" s="154" t="s">
        <v>152</v>
      </c>
      <c r="J32" s="267"/>
      <c r="K32" s="267"/>
      <c r="L32" s="47"/>
      <c r="M32" s="49"/>
      <c r="N32" s="49"/>
      <c r="O32" s="49"/>
      <c r="P32" s="49"/>
      <c r="Q32" s="116"/>
      <c r="R32" s="49"/>
      <c r="S32" s="49"/>
      <c r="T32" s="47"/>
      <c r="U32" s="47"/>
      <c r="V32" s="47"/>
      <c r="W32" s="49"/>
      <c r="X32" s="120"/>
      <c r="Y32" s="120"/>
      <c r="Z32" s="49"/>
      <c r="AA32" s="143"/>
      <c r="AB32" s="246"/>
      <c r="AC32" s="271"/>
      <c r="AD32" s="259">
        <f t="shared" si="10"/>
        <v>0</v>
      </c>
      <c r="AE32" s="143">
        <v>0.18990000000000001</v>
      </c>
      <c r="AF32" s="259">
        <f t="shared" si="9"/>
        <v>0</v>
      </c>
      <c r="AG32" s="261"/>
      <c r="AH32" s="262">
        <f t="shared" si="6"/>
        <v>0</v>
      </c>
      <c r="AI32" s="117"/>
      <c r="AJ32" s="119"/>
    </row>
    <row r="33" spans="1:36" s="19" customFormat="1" ht="15.45" customHeight="1">
      <c r="A33" s="398" t="s">
        <v>34</v>
      </c>
      <c r="B33" s="399"/>
      <c r="C33" s="218" t="str">
        <f t="shared" ref="C33:C39" si="11">IF(AD33&gt;0,$T$5,"")</f>
        <v/>
      </c>
      <c r="D33" s="218" t="str">
        <f t="shared" ref="D33:D39" si="12">IF(AD33&gt;1,"010","")</f>
        <v/>
      </c>
      <c r="E33" s="218" t="str">
        <f>IF(AD33&gt;1,(VLOOKUP(H33,Programs!$1:$1048576,4,FALSE))," ")</f>
        <v xml:space="preserve"> </v>
      </c>
      <c r="F33" s="218" t="str">
        <f>IF(AD33&gt;1,(VLOOKUP(H33,Programs!$1:$1048576,5,FALSE))," ")</f>
        <v xml:space="preserve"> </v>
      </c>
      <c r="G33" s="226">
        <v>1000</v>
      </c>
      <c r="H33" s="150" t="str">
        <f t="shared" si="2"/>
        <v/>
      </c>
      <c r="I33" s="154" t="s">
        <v>152</v>
      </c>
      <c r="J33" s="268"/>
      <c r="K33" s="268"/>
      <c r="L33" s="47"/>
      <c r="M33" s="49"/>
      <c r="N33" s="49"/>
      <c r="O33" s="49"/>
      <c r="P33" s="49"/>
      <c r="Q33" s="47"/>
      <c r="R33" s="49"/>
      <c r="S33" s="49"/>
      <c r="T33" s="47"/>
      <c r="U33" s="47"/>
      <c r="V33" s="47"/>
      <c r="W33" s="49"/>
      <c r="X33" s="120"/>
      <c r="Y33" s="120"/>
      <c r="Z33" s="49"/>
      <c r="AA33" s="143"/>
      <c r="AB33" s="246"/>
      <c r="AC33" s="271"/>
      <c r="AD33" s="259">
        <f t="shared" si="10"/>
        <v>0</v>
      </c>
      <c r="AE33" s="143">
        <v>0.18990000000000001</v>
      </c>
      <c r="AF33" s="259">
        <f t="shared" si="9"/>
        <v>0</v>
      </c>
      <c r="AG33" s="261"/>
      <c r="AH33" s="262">
        <f t="shared" si="6"/>
        <v>0</v>
      </c>
      <c r="AI33" s="117"/>
      <c r="AJ33" s="119"/>
    </row>
    <row r="34" spans="1:36" s="19" customFormat="1" ht="15.45" customHeight="1">
      <c r="A34" s="398" t="s">
        <v>507</v>
      </c>
      <c r="B34" s="399"/>
      <c r="C34" s="218" t="str">
        <f t="shared" si="11"/>
        <v/>
      </c>
      <c r="D34" s="218" t="str">
        <f t="shared" si="12"/>
        <v/>
      </c>
      <c r="E34" s="218" t="str">
        <f>IF(AD34&gt;1,(VLOOKUP(H34,Programs!$1:$1048576,4,FALSE))," ")</f>
        <v xml:space="preserve"> </v>
      </c>
      <c r="F34" s="218" t="str">
        <f>IF(AD34&gt;1,(VLOOKUP(H34,Programs!$1:$1048576,5,FALSE))," ")</f>
        <v xml:space="preserve"> </v>
      </c>
      <c r="G34" s="266"/>
      <c r="H34" s="150" t="str">
        <f t="shared" si="2"/>
        <v/>
      </c>
      <c r="I34" s="154" t="s">
        <v>153</v>
      </c>
      <c r="J34" s="268"/>
      <c r="K34" s="268"/>
      <c r="L34" s="47"/>
      <c r="M34" s="49"/>
      <c r="N34" s="49"/>
      <c r="O34" s="49"/>
      <c r="P34" s="49"/>
      <c r="Q34" s="116"/>
      <c r="R34" s="49"/>
      <c r="S34" s="49"/>
      <c r="T34" s="116"/>
      <c r="U34" s="116"/>
      <c r="V34" s="116"/>
      <c r="W34" s="158"/>
      <c r="X34" s="225"/>
      <c r="Y34" s="225"/>
      <c r="Z34" s="158"/>
      <c r="AA34" s="223"/>
      <c r="AB34" s="246">
        <v>25</v>
      </c>
      <c r="AC34" s="271"/>
      <c r="AD34" s="259">
        <f>AC34*AB34</f>
        <v>0</v>
      </c>
      <c r="AE34" s="143">
        <v>0.18990000000000001</v>
      </c>
      <c r="AF34" s="259">
        <f>ROUND(AD34*AE34,0)</f>
        <v>0</v>
      </c>
      <c r="AG34" s="261"/>
      <c r="AH34" s="262">
        <f t="shared" si="6"/>
        <v>0</v>
      </c>
      <c r="AI34" s="117"/>
      <c r="AJ34" s="119"/>
    </row>
    <row r="35" spans="1:36" s="19" customFormat="1" ht="15.45" customHeight="1">
      <c r="A35" s="398" t="s">
        <v>511</v>
      </c>
      <c r="B35" s="399"/>
      <c r="C35" s="218" t="str">
        <f t="shared" si="11"/>
        <v/>
      </c>
      <c r="D35" s="218" t="str">
        <f t="shared" si="12"/>
        <v/>
      </c>
      <c r="E35" s="218" t="str">
        <f>IF(AD35&gt;1,(VLOOKUP(H35,Programs!$1:$1048576,4,FALSE))," ")</f>
        <v xml:space="preserve"> </v>
      </c>
      <c r="F35" s="218" t="str">
        <f>IF(AD35&gt;1,(VLOOKUP(H35,Programs!$1:$1048576,5,FALSE))," ")</f>
        <v xml:space="preserve"> </v>
      </c>
      <c r="G35" s="266"/>
      <c r="H35" s="150" t="str">
        <f t="shared" si="2"/>
        <v/>
      </c>
      <c r="I35" s="154"/>
      <c r="J35" s="268"/>
      <c r="K35" s="268"/>
      <c r="L35" s="47"/>
      <c r="M35" s="49"/>
      <c r="N35" s="49"/>
      <c r="O35" s="49"/>
      <c r="P35" s="49"/>
      <c r="Q35" s="116"/>
      <c r="R35" s="49"/>
      <c r="S35" s="49"/>
      <c r="T35" s="116"/>
      <c r="U35" s="116"/>
      <c r="V35" s="116"/>
      <c r="W35" s="158"/>
      <c r="X35" s="225"/>
      <c r="Y35" s="225"/>
      <c r="Z35" s="158"/>
      <c r="AA35" s="223"/>
      <c r="AB35" s="246"/>
      <c r="AC35" s="271"/>
      <c r="AD35" s="259">
        <f t="shared" si="10"/>
        <v>0</v>
      </c>
      <c r="AE35" s="308"/>
      <c r="AF35" s="259">
        <f t="shared" si="9"/>
        <v>0</v>
      </c>
      <c r="AG35" s="261"/>
      <c r="AH35" s="262">
        <f t="shared" si="6"/>
        <v>0</v>
      </c>
      <c r="AI35" s="117"/>
      <c r="AJ35" s="119"/>
    </row>
    <row r="36" spans="1:36" s="19" customFormat="1" ht="15.45" customHeight="1">
      <c r="A36" s="410"/>
      <c r="B36" s="411"/>
      <c r="C36" s="218" t="str">
        <f t="shared" si="11"/>
        <v/>
      </c>
      <c r="D36" s="218" t="str">
        <f t="shared" si="12"/>
        <v/>
      </c>
      <c r="E36" s="218" t="str">
        <f>IF(AD36&gt;1,(VLOOKUP(H36,Programs!$1:$1048576,4,FALSE))," ")</f>
        <v xml:space="preserve"> </v>
      </c>
      <c r="F36" s="218" t="str">
        <f>IF(AD36&gt;1,(VLOOKUP(H36,Programs!$1:$1048576,5,FALSE))," ")</f>
        <v xml:space="preserve"> </v>
      </c>
      <c r="G36" s="266"/>
      <c r="H36" s="150" t="str">
        <f t="shared" si="2"/>
        <v/>
      </c>
      <c r="I36" s="154"/>
      <c r="J36" s="268"/>
      <c r="K36" s="268"/>
      <c r="L36" s="47"/>
      <c r="M36" s="49"/>
      <c r="N36" s="49"/>
      <c r="O36" s="49"/>
      <c r="P36" s="49"/>
      <c r="Q36" s="116"/>
      <c r="R36" s="49"/>
      <c r="S36" s="49"/>
      <c r="T36" s="116"/>
      <c r="U36" s="116"/>
      <c r="V36" s="116"/>
      <c r="W36" s="158"/>
      <c r="X36" s="225"/>
      <c r="Y36" s="225"/>
      <c r="Z36" s="158"/>
      <c r="AA36" s="223"/>
      <c r="AB36" s="246"/>
      <c r="AC36" s="271"/>
      <c r="AD36" s="259">
        <f t="shared" si="10"/>
        <v>0</v>
      </c>
      <c r="AE36" s="308"/>
      <c r="AF36" s="259">
        <f t="shared" si="9"/>
        <v>0</v>
      </c>
      <c r="AG36" s="261"/>
      <c r="AH36" s="262">
        <f t="shared" si="6"/>
        <v>0</v>
      </c>
      <c r="AI36" s="117"/>
      <c r="AJ36" s="119"/>
    </row>
    <row r="37" spans="1:36" s="19" customFormat="1" ht="15.45" customHeight="1">
      <c r="A37" s="410"/>
      <c r="B37" s="411"/>
      <c r="C37" s="218" t="str">
        <f t="shared" si="11"/>
        <v/>
      </c>
      <c r="D37" s="218" t="str">
        <f t="shared" si="12"/>
        <v/>
      </c>
      <c r="E37" s="218" t="str">
        <f>IF(AD37&gt;1,(VLOOKUP(H37,Programs!$1:$1048576,4,FALSE))," ")</f>
        <v xml:space="preserve"> </v>
      </c>
      <c r="F37" s="218" t="str">
        <f>IF(AD37&gt;1,(VLOOKUP(H37,Programs!$1:$1048576,5,FALSE))," ")</f>
        <v xml:space="preserve"> </v>
      </c>
      <c r="G37" s="266"/>
      <c r="H37" s="150" t="str">
        <f t="shared" si="2"/>
        <v/>
      </c>
      <c r="I37" s="154"/>
      <c r="J37" s="268"/>
      <c r="K37" s="268"/>
      <c r="L37" s="47"/>
      <c r="M37" s="49"/>
      <c r="N37" s="49"/>
      <c r="O37" s="49"/>
      <c r="P37" s="49"/>
      <c r="Q37" s="116"/>
      <c r="R37" s="49"/>
      <c r="S37" s="49"/>
      <c r="T37" s="116"/>
      <c r="U37" s="116"/>
      <c r="V37" s="116"/>
      <c r="W37" s="158"/>
      <c r="X37" s="225"/>
      <c r="Y37" s="225"/>
      <c r="Z37" s="158"/>
      <c r="AA37" s="223"/>
      <c r="AB37" s="246"/>
      <c r="AC37" s="271"/>
      <c r="AD37" s="259">
        <f t="shared" si="10"/>
        <v>0</v>
      </c>
      <c r="AE37" s="308"/>
      <c r="AF37" s="259">
        <f t="shared" si="9"/>
        <v>0</v>
      </c>
      <c r="AG37" s="261"/>
      <c r="AH37" s="262">
        <f t="shared" si="6"/>
        <v>0</v>
      </c>
      <c r="AI37" s="117"/>
      <c r="AJ37" s="119"/>
    </row>
    <row r="38" spans="1:36" s="19" customFormat="1" ht="15.45" customHeight="1">
      <c r="A38" s="410"/>
      <c r="B38" s="411"/>
      <c r="C38" s="218" t="str">
        <f t="shared" si="11"/>
        <v/>
      </c>
      <c r="D38" s="218" t="str">
        <f t="shared" si="12"/>
        <v/>
      </c>
      <c r="E38" s="218" t="str">
        <f>IF(AD38&gt;1,(VLOOKUP(H38,Programs!$1:$1048576,4,FALSE))," ")</f>
        <v xml:space="preserve"> </v>
      </c>
      <c r="F38" s="218" t="str">
        <f>IF(AD38&gt;1,(VLOOKUP(H38,Programs!$1:$1048576,5,FALSE))," ")</f>
        <v xml:space="preserve"> </v>
      </c>
      <c r="G38" s="266"/>
      <c r="H38" s="150" t="str">
        <f t="shared" si="2"/>
        <v/>
      </c>
      <c r="I38" s="154"/>
      <c r="J38" s="268"/>
      <c r="K38" s="268"/>
      <c r="L38" s="47"/>
      <c r="M38" s="49"/>
      <c r="N38" s="49"/>
      <c r="O38" s="49"/>
      <c r="P38" s="49"/>
      <c r="Q38" s="116"/>
      <c r="R38" s="49"/>
      <c r="S38" s="49"/>
      <c r="T38" s="116"/>
      <c r="U38" s="116"/>
      <c r="V38" s="116"/>
      <c r="W38" s="158"/>
      <c r="X38" s="225"/>
      <c r="Y38" s="225"/>
      <c r="Z38" s="158"/>
      <c r="AA38" s="223"/>
      <c r="AB38" s="246"/>
      <c r="AC38" s="271"/>
      <c r="AD38" s="259">
        <f t="shared" si="10"/>
        <v>0</v>
      </c>
      <c r="AE38" s="308"/>
      <c r="AF38" s="259">
        <f t="shared" si="9"/>
        <v>0</v>
      </c>
      <c r="AG38" s="261"/>
      <c r="AH38" s="262">
        <f t="shared" si="6"/>
        <v>0</v>
      </c>
      <c r="AI38" s="117"/>
      <c r="AJ38" s="119"/>
    </row>
    <row r="39" spans="1:36" s="19" customFormat="1" ht="15.45" customHeight="1">
      <c r="A39" s="410" t="s">
        <v>1495</v>
      </c>
      <c r="B39" s="411"/>
      <c r="C39" s="218" t="str">
        <f t="shared" si="11"/>
        <v/>
      </c>
      <c r="D39" s="218" t="str">
        <f t="shared" si="12"/>
        <v/>
      </c>
      <c r="E39" s="218" t="str">
        <f>IF(AD39&gt;1,(VLOOKUP(H39,Programs!$1:$1048576,4,FALSE))," ")</f>
        <v xml:space="preserve"> </v>
      </c>
      <c r="F39" s="218" t="str">
        <f>IF(AD39&gt;1,(VLOOKUP(H39,Programs!$1:$1048576,5,FALSE))," ")</f>
        <v xml:space="preserve"> </v>
      </c>
      <c r="G39" s="266"/>
      <c r="H39" s="150" t="str">
        <f t="shared" si="2"/>
        <v/>
      </c>
      <c r="I39" s="154"/>
      <c r="J39" s="268"/>
      <c r="K39" s="268"/>
      <c r="L39" s="47"/>
      <c r="M39" s="49"/>
      <c r="N39" s="49"/>
      <c r="O39" s="49"/>
      <c r="P39" s="49"/>
      <c r="Q39" s="116"/>
      <c r="R39" s="49"/>
      <c r="S39" s="49"/>
      <c r="T39" s="116"/>
      <c r="U39" s="116"/>
      <c r="V39" s="116"/>
      <c r="W39" s="158"/>
      <c r="X39" s="225"/>
      <c r="Y39" s="225"/>
      <c r="Z39" s="158"/>
      <c r="AA39" s="223"/>
      <c r="AB39" s="246"/>
      <c r="AC39" s="271"/>
      <c r="AD39" s="259">
        <f t="shared" si="10"/>
        <v>0</v>
      </c>
      <c r="AE39" s="308"/>
      <c r="AF39" s="259">
        <f t="shared" si="9"/>
        <v>0</v>
      </c>
      <c r="AG39" s="261"/>
      <c r="AH39" s="262">
        <f t="shared" si="6"/>
        <v>0</v>
      </c>
      <c r="AI39" s="117"/>
      <c r="AJ39" s="119"/>
    </row>
    <row r="40" spans="1:36" s="19" customFormat="1" ht="15.45" customHeight="1">
      <c r="A40" s="398" t="s">
        <v>1496</v>
      </c>
      <c r="B40" s="399"/>
      <c r="C40" s="218" t="str">
        <f t="shared" si="0"/>
        <v/>
      </c>
      <c r="D40" s="218" t="str">
        <f t="shared" si="1"/>
        <v/>
      </c>
      <c r="E40" s="218" t="str">
        <f>IF(AD40&gt;1,(VLOOKUP(H40,Programs!$1:$1048576,4,FALSE))," ")</f>
        <v xml:space="preserve"> </v>
      </c>
      <c r="F40" s="218" t="str">
        <f>IF(AD40&gt;1,(VLOOKUP(H40,Programs!$1:$1048576,5,FALSE))," ")</f>
        <v xml:space="preserve"> </v>
      </c>
      <c r="G40" s="226">
        <v>1000</v>
      </c>
      <c r="H40" s="150" t="str">
        <f t="shared" si="2"/>
        <v/>
      </c>
      <c r="I40" s="154" t="s">
        <v>154</v>
      </c>
      <c r="J40" s="268"/>
      <c r="K40" s="268"/>
      <c r="L40" s="247">
        <v>11500953</v>
      </c>
      <c r="M40" s="172"/>
      <c r="N40" s="304"/>
      <c r="O40" s="49" t="str">
        <f t="shared" ref="O40:O47" si="13">IF(AD40&gt;0,"A"," ")</f>
        <v xml:space="preserve"> </v>
      </c>
      <c r="P40" s="49">
        <v>1</v>
      </c>
      <c r="Q40" s="47" t="s">
        <v>178</v>
      </c>
      <c r="R40" s="49" t="s">
        <v>506</v>
      </c>
      <c r="S40" s="49" t="s">
        <v>179</v>
      </c>
      <c r="T40" s="47" t="s">
        <v>41</v>
      </c>
      <c r="U40" s="178" t="s">
        <v>166</v>
      </c>
      <c r="V40" s="178" t="s">
        <v>135</v>
      </c>
      <c r="W40" s="49">
        <v>3</v>
      </c>
      <c r="X40" s="258">
        <v>5</v>
      </c>
      <c r="Y40" s="258">
        <v>45</v>
      </c>
      <c r="Z40" s="173">
        <v>0.5</v>
      </c>
      <c r="AA40" s="270"/>
      <c r="AB40" s="246">
        <v>8505</v>
      </c>
      <c r="AC40" s="271"/>
      <c r="AD40" s="259">
        <f>ROUND(((AB40*AC40)*AA40),0)</f>
        <v>0</v>
      </c>
      <c r="AE40" s="143">
        <v>8.48E-2</v>
      </c>
      <c r="AF40" s="259">
        <f t="shared" si="9"/>
        <v>0</v>
      </c>
      <c r="AG40" s="261">
        <f>IF(AC40="",0,IF(Z40&gt;0.49,5100*Z40,0))</f>
        <v>0</v>
      </c>
      <c r="AH40" s="262">
        <f t="shared" si="6"/>
        <v>0</v>
      </c>
      <c r="AI40" s="117"/>
      <c r="AJ40" s="118"/>
    </row>
    <row r="41" spans="1:36" s="19" customFormat="1" ht="15.45" customHeight="1">
      <c r="A41" s="398" t="s">
        <v>1497</v>
      </c>
      <c r="B41" s="399"/>
      <c r="C41" s="218" t="str">
        <f t="shared" si="0"/>
        <v/>
      </c>
      <c r="D41" s="218" t="str">
        <f t="shared" si="1"/>
        <v/>
      </c>
      <c r="E41" s="218" t="str">
        <f>IF(AD41&gt;1,(VLOOKUP(H41,Programs!$1:$1048576,4,FALSE))," ")</f>
        <v xml:space="preserve"> </v>
      </c>
      <c r="F41" s="218" t="str">
        <f>IF(AD41&gt;1,(VLOOKUP(H41,Programs!$1:$1048576,5,FALSE))," ")</f>
        <v xml:space="preserve"> </v>
      </c>
      <c r="G41" s="226">
        <v>1000</v>
      </c>
      <c r="H41" s="150" t="str">
        <f t="shared" si="2"/>
        <v/>
      </c>
      <c r="I41" s="154" t="s">
        <v>154</v>
      </c>
      <c r="J41" s="268"/>
      <c r="K41" s="268"/>
      <c r="L41" s="247">
        <v>11500953</v>
      </c>
      <c r="M41" s="172"/>
      <c r="N41" s="304"/>
      <c r="O41" s="49" t="str">
        <f t="shared" si="13"/>
        <v xml:space="preserve"> </v>
      </c>
      <c r="P41" s="49">
        <v>1</v>
      </c>
      <c r="Q41" s="47" t="s">
        <v>178</v>
      </c>
      <c r="R41" s="49" t="s">
        <v>506</v>
      </c>
      <c r="S41" s="49" t="s">
        <v>179</v>
      </c>
      <c r="T41" s="47" t="s">
        <v>41</v>
      </c>
      <c r="U41" s="178" t="s">
        <v>166</v>
      </c>
      <c r="V41" s="178" t="s">
        <v>135</v>
      </c>
      <c r="W41" s="49">
        <v>6</v>
      </c>
      <c r="X41" s="258">
        <v>5</v>
      </c>
      <c r="Y41" s="258">
        <v>90</v>
      </c>
      <c r="Z41" s="173">
        <v>1</v>
      </c>
      <c r="AA41" s="270"/>
      <c r="AB41" s="246">
        <v>17010</v>
      </c>
      <c r="AC41" s="271"/>
      <c r="AD41" s="259">
        <f t="shared" ref="AD41:AD47" si="14">ROUND(((AB41*AC41)*AA41),0)</f>
        <v>0</v>
      </c>
      <c r="AE41" s="143">
        <v>8.48E-2</v>
      </c>
      <c r="AF41" s="259">
        <f t="shared" si="9"/>
        <v>0</v>
      </c>
      <c r="AG41" s="261">
        <f t="shared" ref="AG41:AG47" si="15">IF(AC41="",0,IF(Z41&gt;0.49,5100*Z41,0))</f>
        <v>0</v>
      </c>
      <c r="AH41" s="262">
        <f t="shared" si="6"/>
        <v>0</v>
      </c>
      <c r="AI41" s="117"/>
      <c r="AJ41" s="118"/>
    </row>
    <row r="42" spans="1:36" s="19" customFormat="1" ht="15.45" customHeight="1">
      <c r="A42" s="398" t="s">
        <v>1500</v>
      </c>
      <c r="B42" s="399"/>
      <c r="C42" s="218" t="str">
        <f t="shared" si="0"/>
        <v/>
      </c>
      <c r="D42" s="218" t="str">
        <f t="shared" si="1"/>
        <v/>
      </c>
      <c r="E42" s="218" t="str">
        <f>IF(AD42&gt;1,(VLOOKUP(H42,Programs!$1:$1048576,4,FALSE))," ")</f>
        <v xml:space="preserve"> </v>
      </c>
      <c r="F42" s="218" t="str">
        <f>IF(AD42&gt;1,(VLOOKUP(H42,Programs!$1:$1048576,5,FALSE))," ")</f>
        <v xml:space="preserve"> </v>
      </c>
      <c r="G42" s="226">
        <v>1000</v>
      </c>
      <c r="H42" s="150" t="str">
        <f t="shared" si="2"/>
        <v/>
      </c>
      <c r="I42" s="154" t="s">
        <v>154</v>
      </c>
      <c r="J42" s="268"/>
      <c r="K42" s="268"/>
      <c r="L42" s="247">
        <v>11500954</v>
      </c>
      <c r="M42" s="172"/>
      <c r="N42" s="304"/>
      <c r="O42" s="49" t="str">
        <f t="shared" si="13"/>
        <v xml:space="preserve"> </v>
      </c>
      <c r="P42" s="49">
        <v>1</v>
      </c>
      <c r="Q42" s="47" t="s">
        <v>178</v>
      </c>
      <c r="R42" s="49" t="s">
        <v>506</v>
      </c>
      <c r="S42" s="49" t="s">
        <v>179</v>
      </c>
      <c r="T42" s="47" t="s">
        <v>82</v>
      </c>
      <c r="U42" s="178" t="s">
        <v>166</v>
      </c>
      <c r="V42" s="178" t="s">
        <v>135</v>
      </c>
      <c r="W42" s="49">
        <v>3</v>
      </c>
      <c r="X42" s="258">
        <v>5</v>
      </c>
      <c r="Y42" s="258">
        <v>45</v>
      </c>
      <c r="Z42" s="173">
        <v>0.5</v>
      </c>
      <c r="AA42" s="270"/>
      <c r="AB42" s="246">
        <v>8100</v>
      </c>
      <c r="AC42" s="271"/>
      <c r="AD42" s="259">
        <f t="shared" si="14"/>
        <v>0</v>
      </c>
      <c r="AE42" s="143">
        <v>8.48E-2</v>
      </c>
      <c r="AF42" s="259">
        <f>ROUNDUP(AD42*AE42,0)</f>
        <v>0</v>
      </c>
      <c r="AG42" s="261">
        <f t="shared" si="15"/>
        <v>0</v>
      </c>
      <c r="AH42" s="262">
        <f t="shared" si="6"/>
        <v>0</v>
      </c>
      <c r="AI42" s="117"/>
      <c r="AJ42" s="118"/>
    </row>
    <row r="43" spans="1:36" s="19" customFormat="1" ht="15.45" customHeight="1">
      <c r="A43" s="398" t="s">
        <v>1501</v>
      </c>
      <c r="B43" s="399"/>
      <c r="C43" s="218" t="str">
        <f t="shared" si="0"/>
        <v/>
      </c>
      <c r="D43" s="218" t="str">
        <f t="shared" si="1"/>
        <v/>
      </c>
      <c r="E43" s="218" t="str">
        <f>IF(AD43&gt;1,(VLOOKUP(H43,Programs!$1:$1048576,4,FALSE))," ")</f>
        <v xml:space="preserve"> </v>
      </c>
      <c r="F43" s="218" t="str">
        <f>IF(AD43&gt;1,(VLOOKUP(H43,Programs!$1:$1048576,5,FALSE))," ")</f>
        <v xml:space="preserve"> </v>
      </c>
      <c r="G43" s="226">
        <v>1000</v>
      </c>
      <c r="H43" s="150" t="str">
        <f t="shared" si="2"/>
        <v/>
      </c>
      <c r="I43" s="154" t="s">
        <v>154</v>
      </c>
      <c r="J43" s="268"/>
      <c r="K43" s="268"/>
      <c r="L43" s="247">
        <v>11500954</v>
      </c>
      <c r="M43" s="172"/>
      <c r="N43" s="304"/>
      <c r="O43" s="49" t="str">
        <f t="shared" si="13"/>
        <v xml:space="preserve"> </v>
      </c>
      <c r="P43" s="49">
        <v>1</v>
      </c>
      <c r="Q43" s="47" t="s">
        <v>178</v>
      </c>
      <c r="R43" s="49" t="s">
        <v>506</v>
      </c>
      <c r="S43" s="49" t="s">
        <v>179</v>
      </c>
      <c r="T43" s="47" t="s">
        <v>82</v>
      </c>
      <c r="U43" s="178" t="s">
        <v>166</v>
      </c>
      <c r="V43" s="178" t="s">
        <v>135</v>
      </c>
      <c r="W43" s="49">
        <v>6</v>
      </c>
      <c r="X43" s="258">
        <v>5</v>
      </c>
      <c r="Y43" s="258">
        <v>90</v>
      </c>
      <c r="Z43" s="173">
        <v>1</v>
      </c>
      <c r="AA43" s="270"/>
      <c r="AB43" s="246">
        <v>16200</v>
      </c>
      <c r="AC43" s="271"/>
      <c r="AD43" s="259">
        <f t="shared" si="14"/>
        <v>0</v>
      </c>
      <c r="AE43" s="143">
        <v>8.48E-2</v>
      </c>
      <c r="AF43" s="259">
        <f>ROUND(AD43*AE43,0)</f>
        <v>0</v>
      </c>
      <c r="AG43" s="261">
        <f t="shared" si="15"/>
        <v>0</v>
      </c>
      <c r="AH43" s="262">
        <f t="shared" si="6"/>
        <v>0</v>
      </c>
      <c r="AI43" s="117"/>
      <c r="AJ43" s="118"/>
    </row>
    <row r="44" spans="1:36" s="19" customFormat="1" ht="15.45" customHeight="1">
      <c r="A44" s="398" t="s">
        <v>1498</v>
      </c>
      <c r="B44" s="399"/>
      <c r="C44" s="218" t="str">
        <f t="shared" si="0"/>
        <v/>
      </c>
      <c r="D44" s="218" t="str">
        <f t="shared" si="1"/>
        <v/>
      </c>
      <c r="E44" s="218" t="str">
        <f>IF(AD44&gt;1,(VLOOKUP(H44,Programs!$1:$1048576,4,FALSE))," ")</f>
        <v xml:space="preserve"> </v>
      </c>
      <c r="F44" s="218" t="str">
        <f>IF(AD44&gt;1,(VLOOKUP(H44,Programs!$1:$1048576,5,FALSE))," ")</f>
        <v xml:space="preserve"> </v>
      </c>
      <c r="G44" s="226">
        <v>1000</v>
      </c>
      <c r="H44" s="150" t="str">
        <f>IF(AD44&lt;1,"",IF($I$3&lt;&gt;"",$I$3,""))</f>
        <v/>
      </c>
      <c r="I44" s="154" t="s">
        <v>154</v>
      </c>
      <c r="J44" s="268"/>
      <c r="K44" s="268"/>
      <c r="L44" s="247">
        <v>11500953</v>
      </c>
      <c r="M44" s="172"/>
      <c r="N44" s="304"/>
      <c r="O44" s="49" t="str">
        <f t="shared" si="13"/>
        <v xml:space="preserve"> </v>
      </c>
      <c r="P44" s="49">
        <v>1</v>
      </c>
      <c r="Q44" s="47" t="s">
        <v>178</v>
      </c>
      <c r="R44" s="49" t="s">
        <v>506</v>
      </c>
      <c r="S44" s="49" t="s">
        <v>179</v>
      </c>
      <c r="T44" s="47" t="s">
        <v>41</v>
      </c>
      <c r="U44" s="178" t="s">
        <v>166</v>
      </c>
      <c r="V44" s="178" t="s">
        <v>135</v>
      </c>
      <c r="W44" s="49">
        <v>4</v>
      </c>
      <c r="X44" s="258">
        <v>5</v>
      </c>
      <c r="Y44" s="258">
        <v>60</v>
      </c>
      <c r="Z44" s="173">
        <v>0.67</v>
      </c>
      <c r="AA44" s="270"/>
      <c r="AB44" s="246">
        <v>11340</v>
      </c>
      <c r="AC44" s="271"/>
      <c r="AD44" s="259">
        <f t="shared" si="14"/>
        <v>0</v>
      </c>
      <c r="AE44" s="143">
        <v>8.48E-2</v>
      </c>
      <c r="AF44" s="259">
        <f>ROUNDDOWN(AD44*AE44,0)</f>
        <v>0</v>
      </c>
      <c r="AG44" s="261">
        <f t="shared" si="15"/>
        <v>0</v>
      </c>
      <c r="AH44" s="262">
        <f>AD44+AF44+AG44</f>
        <v>0</v>
      </c>
      <c r="AI44" s="117"/>
      <c r="AJ44" s="118"/>
    </row>
    <row r="45" spans="1:36" s="19" customFormat="1" ht="15.45" customHeight="1">
      <c r="A45" s="398" t="s">
        <v>1499</v>
      </c>
      <c r="B45" s="399"/>
      <c r="C45" s="218" t="str">
        <f t="shared" si="0"/>
        <v/>
      </c>
      <c r="D45" s="218" t="str">
        <f t="shared" si="1"/>
        <v/>
      </c>
      <c r="E45" s="218" t="str">
        <f>IF(AD45&gt;1,(VLOOKUP(H45,Programs!$1:$1048576,4,FALSE))," ")</f>
        <v xml:space="preserve"> </v>
      </c>
      <c r="F45" s="218" t="str">
        <f>IF(AD45&gt;1,(VLOOKUP(H45,Programs!$1:$1048576,5,FALSE))," ")</f>
        <v xml:space="preserve"> </v>
      </c>
      <c r="G45" s="226">
        <v>1000</v>
      </c>
      <c r="H45" s="150" t="str">
        <f>IF(AD45&lt;1,"",IF($I$3&lt;&gt;"",$I$3,""))</f>
        <v/>
      </c>
      <c r="I45" s="154" t="s">
        <v>154</v>
      </c>
      <c r="J45" s="268"/>
      <c r="K45" s="268"/>
      <c r="L45" s="247">
        <v>11500953</v>
      </c>
      <c r="M45" s="172"/>
      <c r="N45" s="304"/>
      <c r="O45" s="49" t="str">
        <f t="shared" si="13"/>
        <v xml:space="preserve"> </v>
      </c>
      <c r="P45" s="49">
        <v>1</v>
      </c>
      <c r="Q45" s="47" t="s">
        <v>178</v>
      </c>
      <c r="R45" s="49" t="s">
        <v>506</v>
      </c>
      <c r="S45" s="49" t="s">
        <v>179</v>
      </c>
      <c r="T45" s="47" t="s">
        <v>41</v>
      </c>
      <c r="U45" s="178" t="s">
        <v>166</v>
      </c>
      <c r="V45" s="178" t="s">
        <v>135</v>
      </c>
      <c r="W45" s="49">
        <v>5</v>
      </c>
      <c r="X45" s="258">
        <v>5</v>
      </c>
      <c r="Y45" s="258">
        <v>75</v>
      </c>
      <c r="Z45" s="173">
        <v>0.83</v>
      </c>
      <c r="AA45" s="270"/>
      <c r="AB45" s="246">
        <v>15635</v>
      </c>
      <c r="AC45" s="271"/>
      <c r="AD45" s="259">
        <f t="shared" si="14"/>
        <v>0</v>
      </c>
      <c r="AE45" s="143">
        <v>8.48E-2</v>
      </c>
      <c r="AF45" s="259">
        <f>ROUNDDOWN(AD45*AE45,0)</f>
        <v>0</v>
      </c>
      <c r="AG45" s="261">
        <f t="shared" si="15"/>
        <v>0</v>
      </c>
      <c r="AH45" s="262">
        <f>AD45+AF45+AG45</f>
        <v>0</v>
      </c>
      <c r="AI45" s="117"/>
      <c r="AJ45" s="118"/>
    </row>
    <row r="46" spans="1:36" s="19" customFormat="1" ht="15.45" customHeight="1">
      <c r="A46" s="398" t="s">
        <v>1502</v>
      </c>
      <c r="B46" s="399"/>
      <c r="C46" s="218" t="str">
        <f t="shared" si="0"/>
        <v/>
      </c>
      <c r="D46" s="218" t="str">
        <f t="shared" si="1"/>
        <v/>
      </c>
      <c r="E46" s="218" t="str">
        <f>IF(AD46&gt;1,(VLOOKUP(H46,Programs!$1:$1048576,4,FALSE))," ")</f>
        <v xml:space="preserve"> </v>
      </c>
      <c r="F46" s="218" t="str">
        <f>IF(AD46&gt;1,(VLOOKUP(H46,Programs!$1:$1048576,5,FALSE))," ")</f>
        <v xml:space="preserve"> </v>
      </c>
      <c r="G46" s="226">
        <v>1000</v>
      </c>
      <c r="H46" s="150" t="str">
        <f>IF(AD46&lt;1,"",IF($I$3&lt;&gt;"",$I$3,""))</f>
        <v/>
      </c>
      <c r="I46" s="154" t="s">
        <v>154</v>
      </c>
      <c r="J46" s="268"/>
      <c r="K46" s="268"/>
      <c r="L46" s="247">
        <v>11500954</v>
      </c>
      <c r="M46" s="172"/>
      <c r="N46" s="304"/>
      <c r="O46" s="49" t="str">
        <f t="shared" si="13"/>
        <v xml:space="preserve"> </v>
      </c>
      <c r="P46" s="49">
        <v>1</v>
      </c>
      <c r="Q46" s="47" t="s">
        <v>178</v>
      </c>
      <c r="R46" s="49" t="s">
        <v>506</v>
      </c>
      <c r="S46" s="49" t="s">
        <v>179</v>
      </c>
      <c r="T46" s="47" t="s">
        <v>82</v>
      </c>
      <c r="U46" s="178" t="s">
        <v>166</v>
      </c>
      <c r="V46" s="178" t="s">
        <v>135</v>
      </c>
      <c r="W46" s="49">
        <v>4</v>
      </c>
      <c r="X46" s="258">
        <v>5</v>
      </c>
      <c r="Y46" s="258">
        <v>60</v>
      </c>
      <c r="Z46" s="173">
        <v>0.67</v>
      </c>
      <c r="AA46" s="270"/>
      <c r="AB46" s="246">
        <v>10800</v>
      </c>
      <c r="AC46" s="271"/>
      <c r="AD46" s="259">
        <f t="shared" si="14"/>
        <v>0</v>
      </c>
      <c r="AE46" s="143">
        <v>8.48E-2</v>
      </c>
      <c r="AF46" s="259">
        <f>ROUNDUP(AD46*AE46,0)</f>
        <v>0</v>
      </c>
      <c r="AG46" s="261">
        <f t="shared" si="15"/>
        <v>0</v>
      </c>
      <c r="AH46" s="262">
        <f>AD46+AF46+AG46</f>
        <v>0</v>
      </c>
      <c r="AI46" s="117"/>
      <c r="AJ46" s="118"/>
    </row>
    <row r="47" spans="1:36" s="19" customFormat="1" ht="15.45" customHeight="1">
      <c r="A47" s="398" t="s">
        <v>1503</v>
      </c>
      <c r="B47" s="399"/>
      <c r="C47" s="218" t="str">
        <f t="shared" si="0"/>
        <v/>
      </c>
      <c r="D47" s="218" t="str">
        <f t="shared" si="1"/>
        <v/>
      </c>
      <c r="E47" s="218" t="str">
        <f>IF(AD47&gt;1,(VLOOKUP(H47,Programs!$1:$1048576,4,FALSE))," ")</f>
        <v xml:space="preserve"> </v>
      </c>
      <c r="F47" s="218" t="str">
        <f>IF(AD47&gt;1,(VLOOKUP(H47,Programs!$1:$1048576,5,FALSE))," ")</f>
        <v xml:space="preserve"> </v>
      </c>
      <c r="G47" s="226">
        <v>1000</v>
      </c>
      <c r="H47" s="150" t="str">
        <f>IF(AD47&lt;1,"",IF($I$3&lt;&gt;"",$I$3,""))</f>
        <v/>
      </c>
      <c r="I47" s="154" t="s">
        <v>154</v>
      </c>
      <c r="J47" s="268"/>
      <c r="K47" s="268"/>
      <c r="L47" s="247">
        <v>11500954</v>
      </c>
      <c r="M47" s="222"/>
      <c r="N47" s="305"/>
      <c r="O47" s="49" t="str">
        <f t="shared" si="13"/>
        <v xml:space="preserve"> </v>
      </c>
      <c r="P47" s="49">
        <v>1</v>
      </c>
      <c r="Q47" s="47" t="s">
        <v>178</v>
      </c>
      <c r="R47" s="49" t="s">
        <v>506</v>
      </c>
      <c r="S47" s="49" t="s">
        <v>179</v>
      </c>
      <c r="T47" s="47" t="s">
        <v>82</v>
      </c>
      <c r="U47" s="178" t="s">
        <v>166</v>
      </c>
      <c r="V47" s="178" t="s">
        <v>135</v>
      </c>
      <c r="W47" s="49">
        <v>5</v>
      </c>
      <c r="X47" s="258">
        <v>5</v>
      </c>
      <c r="Y47" s="258">
        <v>75</v>
      </c>
      <c r="Z47" s="173">
        <v>0.83</v>
      </c>
      <c r="AA47" s="270"/>
      <c r="AB47" s="246">
        <v>13500</v>
      </c>
      <c r="AC47" s="271"/>
      <c r="AD47" s="259">
        <f t="shared" si="14"/>
        <v>0</v>
      </c>
      <c r="AE47" s="143">
        <v>8.48E-2</v>
      </c>
      <c r="AF47" s="259">
        <f>ROUNDDOWN(AD47*AE47,0)</f>
        <v>0</v>
      </c>
      <c r="AG47" s="261">
        <f t="shared" si="15"/>
        <v>0</v>
      </c>
      <c r="AH47" s="262">
        <f>AD47+AF47+AG47</f>
        <v>0</v>
      </c>
      <c r="AI47" s="117"/>
    </row>
    <row r="48" spans="1:36" s="19" customFormat="1" ht="19.5" customHeight="1">
      <c r="A48" s="25"/>
      <c r="B48" s="24"/>
      <c r="C48" s="24"/>
      <c r="D48" s="24"/>
      <c r="E48" s="20"/>
      <c r="F48" s="20"/>
      <c r="G48" s="21"/>
      <c r="H48" s="20"/>
      <c r="I48" s="20"/>
      <c r="J48" s="20"/>
      <c r="K48" s="20"/>
      <c r="L48" s="22"/>
      <c r="M48" s="20"/>
      <c r="N48" s="20"/>
      <c r="O48" s="20"/>
      <c r="P48" s="20"/>
      <c r="Q48" s="43"/>
      <c r="R48" s="157"/>
      <c r="S48" s="20"/>
      <c r="T48" s="45"/>
      <c r="U48" s="45"/>
      <c r="V48" s="22"/>
      <c r="W48" s="45"/>
      <c r="X48" s="45"/>
      <c r="Y48" s="45"/>
      <c r="Z48" s="45"/>
      <c r="AA48" s="45"/>
      <c r="AB48" s="45"/>
      <c r="AC48" s="45"/>
      <c r="AD48" s="175">
        <f>SUM(AD11:AD47)</f>
        <v>0</v>
      </c>
      <c r="AF48" s="260">
        <f>SUM(AF11:AF47)</f>
        <v>0</v>
      </c>
      <c r="AG48" s="260">
        <f>SUM(AG11:AG47)</f>
        <v>0</v>
      </c>
      <c r="AH48" s="260">
        <f>SUM(AH11:AH47)</f>
        <v>0</v>
      </c>
      <c r="AI48" s="115"/>
    </row>
    <row r="49" spans="1:35" s="19" customFormat="1" ht="15" customHeight="1">
      <c r="A49" s="44" t="s">
        <v>36</v>
      </c>
      <c r="B49" s="44"/>
      <c r="C49" s="44"/>
      <c r="D49" s="43"/>
      <c r="E49" s="43"/>
      <c r="F49" s="43"/>
      <c r="G49" s="46"/>
      <c r="H49" s="43"/>
      <c r="I49" s="43"/>
      <c r="J49" s="43"/>
      <c r="K49" s="43"/>
      <c r="L49" s="45"/>
      <c r="M49" s="43"/>
      <c r="N49" s="43"/>
      <c r="O49" s="43"/>
      <c r="P49" s="43"/>
      <c r="Q49" s="43"/>
      <c r="R49" s="43"/>
      <c r="S49" s="43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141"/>
      <c r="AF49" s="43"/>
      <c r="AG49" s="43"/>
      <c r="AH49" s="43"/>
      <c r="AI49" s="115"/>
    </row>
    <row r="50" spans="1:35" s="6" customFormat="1" ht="15.45" customHeight="1">
      <c r="A50" s="53" t="s">
        <v>21</v>
      </c>
      <c r="B50" s="52"/>
      <c r="C50" s="52"/>
      <c r="D50" s="251" t="s">
        <v>15</v>
      </c>
      <c r="E50" s="26"/>
      <c r="F50" s="50"/>
      <c r="G50" s="50"/>
      <c r="H50" s="26"/>
      <c r="I50" s="26"/>
      <c r="J50" s="26"/>
      <c r="K50" s="26"/>
      <c r="L50" s="16"/>
      <c r="M50" s="11"/>
      <c r="N50" s="11"/>
      <c r="O50" s="11"/>
      <c r="P50" s="11"/>
      <c r="Q50" s="11"/>
      <c r="R50" s="11"/>
      <c r="S50" s="11"/>
      <c r="T50" s="16"/>
      <c r="U50" s="16"/>
      <c r="V50" s="16"/>
      <c r="W50" s="45"/>
      <c r="X50" s="45"/>
      <c r="Y50" s="45"/>
      <c r="Z50" s="45"/>
      <c r="AA50" s="45"/>
      <c r="AB50" s="45"/>
      <c r="AC50" s="45"/>
      <c r="AD50" s="141"/>
      <c r="AF50" s="43"/>
      <c r="AG50" s="43"/>
      <c r="AH50" s="43"/>
      <c r="AI50" s="115"/>
    </row>
    <row r="51" spans="1:35" s="6" customFormat="1" ht="15.45" customHeight="1">
      <c r="A51" s="248" t="s">
        <v>514</v>
      </c>
      <c r="B51" s="52"/>
      <c r="C51" s="71"/>
      <c r="D51" s="252">
        <v>226</v>
      </c>
      <c r="E51" s="27"/>
      <c r="F51" s="50"/>
      <c r="G51" s="50"/>
      <c r="H51" s="27"/>
      <c r="I51" s="27"/>
      <c r="J51" s="27"/>
      <c r="K51" s="27"/>
      <c r="L51" s="16"/>
      <c r="M51" s="27"/>
      <c r="N51" s="27"/>
      <c r="O51" s="27"/>
      <c r="P51" s="27"/>
      <c r="Q51" s="27"/>
      <c r="R51" s="27"/>
      <c r="S51" s="27"/>
      <c r="T51" s="16"/>
      <c r="U51" s="16"/>
      <c r="V51" s="16"/>
      <c r="W51" s="45"/>
      <c r="X51" s="45"/>
      <c r="Y51" s="45"/>
      <c r="Z51" s="45"/>
      <c r="AA51" s="45"/>
      <c r="AB51" s="45"/>
      <c r="AC51" s="45"/>
      <c r="AD51" s="141"/>
      <c r="AF51" s="43"/>
      <c r="AG51" s="43"/>
      <c r="AH51" s="43"/>
      <c r="AI51" s="115"/>
    </row>
    <row r="52" spans="1:35" s="6" customFormat="1" ht="15.45" customHeight="1">
      <c r="E52" s="11"/>
      <c r="F52" s="11"/>
      <c r="G52" s="18"/>
      <c r="H52" s="11"/>
      <c r="I52" s="11"/>
      <c r="J52" s="11"/>
      <c r="K52" s="11"/>
      <c r="L52" s="16"/>
      <c r="M52" s="11"/>
      <c r="N52" s="11"/>
      <c r="O52" s="11"/>
      <c r="P52" s="11"/>
      <c r="Q52" s="11"/>
      <c r="R52" s="11"/>
      <c r="S52" s="11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7"/>
      <c r="AH52" s="43"/>
      <c r="AI52" s="115"/>
    </row>
    <row r="53" spans="1:35" s="6" customFormat="1" ht="15.6">
      <c r="A53" s="29"/>
      <c r="B53" s="29"/>
      <c r="C53" s="29"/>
      <c r="D53" s="29"/>
      <c r="E53" s="29"/>
      <c r="F53" s="29"/>
      <c r="G53" s="35"/>
      <c r="H53" s="29"/>
      <c r="I53" s="29"/>
      <c r="J53" s="29"/>
      <c r="K53" s="29"/>
      <c r="L53" s="42"/>
      <c r="M53" s="29"/>
      <c r="N53" s="29"/>
      <c r="O53" s="29"/>
      <c r="P53" s="29"/>
      <c r="Q53" s="29"/>
      <c r="R53" s="29"/>
      <c r="S53" s="29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36"/>
      <c r="AH53" s="43"/>
      <c r="AI53" s="115"/>
    </row>
    <row r="54" spans="1:35" ht="15.6">
      <c r="A54" s="12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7"/>
    </row>
  </sheetData>
  <sheetCalcPr fullCalcOnLoad="1"/>
  <mergeCells count="75">
    <mergeCell ref="A44:B44"/>
    <mergeCell ref="A43:B43"/>
    <mergeCell ref="A35:B35"/>
    <mergeCell ref="A36:B36"/>
    <mergeCell ref="A37:B37"/>
    <mergeCell ref="A38:B38"/>
    <mergeCell ref="A39:B39"/>
    <mergeCell ref="A42:B42"/>
    <mergeCell ref="A40:B40"/>
    <mergeCell ref="A30:B30"/>
    <mergeCell ref="A32:B32"/>
    <mergeCell ref="A34:B34"/>
    <mergeCell ref="A41:B41"/>
    <mergeCell ref="A22:B22"/>
    <mergeCell ref="A23:B23"/>
    <mergeCell ref="A27:B27"/>
    <mergeCell ref="A28:B28"/>
    <mergeCell ref="A29:B29"/>
    <mergeCell ref="A25:B25"/>
    <mergeCell ref="E8:E9"/>
    <mergeCell ref="F8:F9"/>
    <mergeCell ref="A45:B45"/>
    <mergeCell ref="A46:B46"/>
    <mergeCell ref="A33:B33"/>
    <mergeCell ref="A16:B16"/>
    <mergeCell ref="A17:B17"/>
    <mergeCell ref="A26:B26"/>
    <mergeCell ref="A24:B24"/>
    <mergeCell ref="A31:B31"/>
    <mergeCell ref="A12:B12"/>
    <mergeCell ref="D8:D9"/>
    <mergeCell ref="A19:B19"/>
    <mergeCell ref="A21:B21"/>
    <mergeCell ref="A11:B11"/>
    <mergeCell ref="A18:B18"/>
    <mergeCell ref="F6:H6"/>
    <mergeCell ref="G8:G9"/>
    <mergeCell ref="AD2:AE2"/>
    <mergeCell ref="AB2:AC2"/>
    <mergeCell ref="A47:B47"/>
    <mergeCell ref="T6:W6"/>
    <mergeCell ref="Q8:Q9"/>
    <mergeCell ref="R8:R9"/>
    <mergeCell ref="H7:H9"/>
    <mergeCell ref="A20:B20"/>
    <mergeCell ref="L7:L9"/>
    <mergeCell ref="O7:O9"/>
    <mergeCell ref="J7:J9"/>
    <mergeCell ref="K7:K9"/>
    <mergeCell ref="B3:E3"/>
    <mergeCell ref="Z3:AC3"/>
    <mergeCell ref="E4:G4"/>
    <mergeCell ref="D7:G7"/>
    <mergeCell ref="Z5:AC5"/>
    <mergeCell ref="W3:X3"/>
    <mergeCell ref="F3:H3"/>
    <mergeCell ref="I3:J3"/>
    <mergeCell ref="I7:I9"/>
    <mergeCell ref="T3:V3"/>
    <mergeCell ref="Z7:Z9"/>
    <mergeCell ref="P7:P9"/>
    <mergeCell ref="Q7:R7"/>
    <mergeCell ref="V8:V9"/>
    <mergeCell ref="H4:M4"/>
    <mergeCell ref="K6:M6"/>
    <mergeCell ref="W1:AC1"/>
    <mergeCell ref="AA7:AA9"/>
    <mergeCell ref="S8:S9"/>
    <mergeCell ref="T8:T9"/>
    <mergeCell ref="U8:U9"/>
    <mergeCell ref="N3:S3"/>
    <mergeCell ref="N4:S6"/>
    <mergeCell ref="T5:X5"/>
    <mergeCell ref="S7:V7"/>
    <mergeCell ref="Z4:AC4"/>
  </mergeCells>
  <phoneticPr fontId="0" type="noConversion"/>
  <printOptions horizontalCentered="1"/>
  <pageMargins left="0.25" right="0.25" top="0.2" bottom="0.2" header="0" footer="0.5"/>
  <pageSetup paperSize="5" scale="57" orientation="landscape" r:id="rId1"/>
  <headerFooter alignWithMargins="0">
    <oddHeader>&amp;CBUDGET SERVICES AND FINANICAL PLANNING DIVISION
2016-2017 SFP BUDGET PLANNING WORKSHEET</oddHeader>
    <oddFooter>&amp;C1 of 3</oddFooter>
  </headerFooter>
  <ignoredErrors>
    <ignoredError sqref="T40:V47 G21 G24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K48"/>
  <sheetViews>
    <sheetView zoomScale="75" zoomScaleNormal="75" workbookViewId="0">
      <pane xSplit="2" ySplit="4" topLeftCell="I26" activePane="bottomRight" state="frozen"/>
      <selection pane="topRight" activeCell="C1" sqref="C1"/>
      <selection pane="bottomLeft" activeCell="A5" sqref="A5"/>
      <selection pane="bottomRight" activeCell="I46" sqref="I46:I49"/>
    </sheetView>
  </sheetViews>
  <sheetFormatPr defaultColWidth="9.109375" defaultRowHeight="15"/>
  <cols>
    <col min="1" max="1" width="10.44140625" style="1" customWidth="1"/>
    <col min="2" max="2" width="34" style="1" customWidth="1"/>
    <col min="3" max="3" width="9.33203125" style="1" bestFit="1" customWidth="1"/>
    <col min="4" max="4" width="7.6640625" style="1" customWidth="1"/>
    <col min="5" max="5" width="5.88671875" style="7" bestFit="1" customWidth="1"/>
    <col min="6" max="6" width="5.44140625" style="7" customWidth="1"/>
    <col min="7" max="7" width="8.109375" style="14" customWidth="1"/>
    <col min="8" max="8" width="7.5546875" style="7" customWidth="1"/>
    <col min="9" max="9" width="9.44140625" style="7" customWidth="1"/>
    <col min="10" max="10" width="8.44140625" style="7" customWidth="1"/>
    <col min="11" max="11" width="9" style="7" customWidth="1"/>
    <col min="12" max="12" width="10.5546875" style="8" bestFit="1" customWidth="1"/>
    <col min="13" max="13" width="11" style="7" customWidth="1"/>
    <col min="14" max="14" width="11.6640625" style="7" bestFit="1" customWidth="1"/>
    <col min="15" max="17" width="5.5546875" style="7" customWidth="1"/>
    <col min="18" max="18" width="8" style="7" customWidth="1"/>
    <col min="19" max="19" width="5.5546875" style="7" customWidth="1"/>
    <col min="20" max="21" width="6.44140625" style="8" customWidth="1"/>
    <col min="22" max="22" width="5.6640625" style="8" customWidth="1"/>
    <col min="23" max="23" width="5.44140625" style="8" customWidth="1"/>
    <col min="24" max="24" width="7.44140625" style="8" bestFit="1" customWidth="1"/>
    <col min="25" max="25" width="7.5546875" style="8" bestFit="1" customWidth="1"/>
    <col min="26" max="26" width="13.44140625" style="8" bestFit="1" customWidth="1"/>
    <col min="27" max="27" width="12.44140625" style="8" customWidth="1"/>
    <col min="28" max="29" width="12" style="8" customWidth="1"/>
    <col min="30" max="30" width="11" style="13" customWidth="1"/>
    <col min="31" max="31" width="8.6640625" style="1" bestFit="1" customWidth="1"/>
    <col min="32" max="32" width="15" style="1" bestFit="1" customWidth="1"/>
    <col min="33" max="33" width="10.44140625" style="1" bestFit="1" customWidth="1"/>
    <col min="34" max="34" width="10.44140625" style="144" bestFit="1" customWidth="1"/>
    <col min="35" max="35" width="9.109375" style="114"/>
    <col min="36" max="16384" width="9.109375" style="1"/>
  </cols>
  <sheetData>
    <row r="1" spans="1:37" ht="15" customHeight="1" thickBot="1">
      <c r="A1" s="3"/>
      <c r="B1" s="171"/>
      <c r="C1" s="75"/>
      <c r="D1" s="386" t="s">
        <v>127</v>
      </c>
      <c r="E1" s="387"/>
      <c r="F1" s="387"/>
      <c r="G1" s="388"/>
      <c r="H1" s="374" t="s">
        <v>113</v>
      </c>
      <c r="I1" s="363" t="s">
        <v>114</v>
      </c>
      <c r="J1" s="363" t="s">
        <v>115</v>
      </c>
      <c r="K1" s="363" t="s">
        <v>116</v>
      </c>
      <c r="L1" s="374" t="s">
        <v>117</v>
      </c>
      <c r="M1" s="31" t="s">
        <v>118</v>
      </c>
      <c r="N1" s="37"/>
      <c r="O1" s="412" t="s">
        <v>120</v>
      </c>
      <c r="P1" s="415" t="s">
        <v>121</v>
      </c>
      <c r="Q1" s="418" t="s">
        <v>128</v>
      </c>
      <c r="R1" s="419"/>
      <c r="S1" s="418" t="s">
        <v>129</v>
      </c>
      <c r="T1" s="420"/>
      <c r="U1" s="420"/>
      <c r="V1" s="419"/>
      <c r="W1" s="39" t="s">
        <v>13</v>
      </c>
      <c r="X1" s="27" t="s">
        <v>15</v>
      </c>
      <c r="Y1" s="32"/>
      <c r="Z1" s="335" t="s">
        <v>126</v>
      </c>
      <c r="AA1" s="131"/>
      <c r="AB1" s="30"/>
      <c r="AC1" s="30"/>
      <c r="AD1" s="56"/>
      <c r="AE1" s="55"/>
      <c r="AF1" s="15"/>
      <c r="AG1" s="6"/>
      <c r="AH1" s="43"/>
    </row>
    <row r="2" spans="1:37" ht="24.9" customHeight="1">
      <c r="A2" s="5"/>
      <c r="B2" s="73"/>
      <c r="C2" s="180" t="s">
        <v>108</v>
      </c>
      <c r="D2" s="421" t="s">
        <v>110</v>
      </c>
      <c r="E2" s="374" t="s">
        <v>111</v>
      </c>
      <c r="F2" s="374" t="s">
        <v>112</v>
      </c>
      <c r="G2" s="428" t="s">
        <v>161</v>
      </c>
      <c r="H2" s="403"/>
      <c r="I2" s="364"/>
      <c r="J2" s="364"/>
      <c r="K2" s="364"/>
      <c r="L2" s="375"/>
      <c r="M2" s="28" t="s">
        <v>42</v>
      </c>
      <c r="N2" s="27" t="s">
        <v>42</v>
      </c>
      <c r="O2" s="413"/>
      <c r="P2" s="416"/>
      <c r="Q2" s="415" t="s">
        <v>2</v>
      </c>
      <c r="R2" s="415" t="s">
        <v>125</v>
      </c>
      <c r="S2" s="425" t="s">
        <v>2</v>
      </c>
      <c r="T2" s="425" t="s">
        <v>122</v>
      </c>
      <c r="U2" s="427" t="s">
        <v>123</v>
      </c>
      <c r="V2" s="407" t="s">
        <v>124</v>
      </c>
      <c r="W2" s="39" t="s">
        <v>14</v>
      </c>
      <c r="X2" s="27" t="s">
        <v>14</v>
      </c>
      <c r="Y2" s="33"/>
      <c r="Z2" s="336"/>
      <c r="AA2" s="229" t="s">
        <v>512</v>
      </c>
      <c r="AB2" s="32" t="s">
        <v>17</v>
      </c>
      <c r="AC2" s="28" t="s">
        <v>6</v>
      </c>
      <c r="AD2" s="64" t="s">
        <v>10</v>
      </c>
      <c r="AE2" s="65"/>
      <c r="AF2" s="111" t="s">
        <v>84</v>
      </c>
      <c r="AG2" s="115"/>
      <c r="AH2" s="43"/>
    </row>
    <row r="3" spans="1:37" ht="24.9" customHeight="1">
      <c r="A3" s="48"/>
      <c r="B3" s="74" t="s">
        <v>9</v>
      </c>
      <c r="C3" s="130" t="s">
        <v>109</v>
      </c>
      <c r="D3" s="422"/>
      <c r="E3" s="423"/>
      <c r="F3" s="423"/>
      <c r="G3" s="429"/>
      <c r="H3" s="404"/>
      <c r="I3" s="365"/>
      <c r="J3" s="365"/>
      <c r="K3" s="365"/>
      <c r="L3" s="376"/>
      <c r="M3" s="34" t="s">
        <v>119</v>
      </c>
      <c r="N3" s="40" t="s">
        <v>119</v>
      </c>
      <c r="O3" s="414"/>
      <c r="P3" s="417"/>
      <c r="Q3" s="417"/>
      <c r="R3" s="417"/>
      <c r="S3" s="417"/>
      <c r="T3" s="426"/>
      <c r="U3" s="337"/>
      <c r="V3" s="376"/>
      <c r="W3" s="41" t="s">
        <v>15</v>
      </c>
      <c r="X3" s="40" t="s">
        <v>100</v>
      </c>
      <c r="Y3" s="33" t="s">
        <v>101</v>
      </c>
      <c r="Z3" s="337"/>
      <c r="AA3" s="228" t="s">
        <v>10</v>
      </c>
      <c r="AB3" s="33" t="s">
        <v>18</v>
      </c>
      <c r="AC3" s="34" t="s">
        <v>134</v>
      </c>
      <c r="AD3" s="63" t="s">
        <v>8</v>
      </c>
      <c r="AE3" s="68" t="s">
        <v>39</v>
      </c>
      <c r="AF3" s="111" t="s">
        <v>85</v>
      </c>
      <c r="AG3" s="115"/>
      <c r="AH3" s="43"/>
    </row>
    <row r="4" spans="1:37" ht="15" customHeight="1">
      <c r="A4" s="66">
        <v>2000</v>
      </c>
      <c r="B4" s="66" t="s">
        <v>43</v>
      </c>
      <c r="C4" s="66"/>
      <c r="D4" s="66"/>
      <c r="E4" s="60"/>
      <c r="F4" s="60"/>
      <c r="G4" s="61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181"/>
      <c r="AB4" s="60"/>
      <c r="AC4" s="60"/>
      <c r="AD4" s="62"/>
      <c r="AE4" s="69" t="s">
        <v>40</v>
      </c>
      <c r="AF4" s="15"/>
      <c r="AG4" s="11" t="s">
        <v>136</v>
      </c>
      <c r="AH4" s="43" t="s">
        <v>137</v>
      </c>
    </row>
    <row r="5" spans="1:37" s="6" customFormat="1" ht="15.45" customHeight="1">
      <c r="A5" s="398" t="s">
        <v>168</v>
      </c>
      <c r="B5" s="424"/>
      <c r="C5" s="218" t="str">
        <f>IF(AD5&gt;0,Certificated!$T$5,"")</f>
        <v/>
      </c>
      <c r="D5" s="218" t="str">
        <f>IF(AD5&gt;1,"010","")</f>
        <v/>
      </c>
      <c r="E5" s="218" t="str">
        <f>IF(AD5&gt;1,(VLOOKUP(H5,Programs!$1:$1048576,4,FALSE))," ")</f>
        <v xml:space="preserve"> </v>
      </c>
      <c r="F5" s="218" t="str">
        <f>IF(AD5&gt;1,(VLOOKUP(H5,Programs!$1:$1048576,5,FALSE))," ")</f>
        <v xml:space="preserve"> </v>
      </c>
      <c r="G5" s="272"/>
      <c r="H5" s="150" t="str">
        <f>IF(AD5&lt;1,"",IF(Certificated!$I$3&lt;&gt;"",Certificated!$I$3,""))</f>
        <v/>
      </c>
      <c r="I5" s="49">
        <v>240001</v>
      </c>
      <c r="J5" s="273"/>
      <c r="K5" s="273"/>
      <c r="L5" s="47" t="s">
        <v>164</v>
      </c>
      <c r="M5" s="49"/>
      <c r="N5" s="49"/>
      <c r="O5" s="274"/>
      <c r="P5" s="49">
        <v>1</v>
      </c>
      <c r="Q5" s="47" t="s">
        <v>185</v>
      </c>
      <c r="R5" s="274"/>
      <c r="S5" s="49" t="s">
        <v>190</v>
      </c>
      <c r="T5" s="47" t="s">
        <v>192</v>
      </c>
      <c r="U5" s="179" t="s">
        <v>1491</v>
      </c>
      <c r="V5" s="47" t="s">
        <v>166</v>
      </c>
      <c r="W5" s="274"/>
      <c r="X5" s="269"/>
      <c r="Y5" s="173">
        <f>(W5*X5)/40</f>
        <v>0</v>
      </c>
      <c r="Z5" s="270"/>
      <c r="AA5" s="275"/>
      <c r="AB5" s="120">
        <v>19.329999999999998</v>
      </c>
      <c r="AC5" s="271"/>
      <c r="AD5" s="221">
        <f>ROUND((Y5*AA5*AC5),0)</f>
        <v>0</v>
      </c>
      <c r="AE5" s="143">
        <v>0.2656</v>
      </c>
      <c r="AF5" s="221">
        <f t="shared" ref="AF5:AF20" si="0">ROUND(AD5*AE5,0)</f>
        <v>0</v>
      </c>
      <c r="AG5" s="174">
        <f>IF(AC5="",0,IF(Y5&gt;0.49,20970*Y5,0))</f>
        <v>0</v>
      </c>
      <c r="AH5" s="145">
        <f>AD5+AF5+AG5</f>
        <v>0</v>
      </c>
      <c r="AI5" s="117"/>
      <c r="AJ5" s="118"/>
      <c r="AK5" s="11"/>
    </row>
    <row r="6" spans="1:37" s="6" customFormat="1" ht="15.45" customHeight="1">
      <c r="A6" s="398" t="s">
        <v>186</v>
      </c>
      <c r="B6" s="441"/>
      <c r="C6" s="218" t="str">
        <f>IF(AD6&gt;0,Certificated!$T$5,"")</f>
        <v/>
      </c>
      <c r="D6" s="218" t="str">
        <f t="shared" ref="D6:D22" si="1">IF(AD6&gt;1,"010","")</f>
        <v/>
      </c>
      <c r="E6" s="218" t="str">
        <f>IF(AD6&gt;1,(VLOOKUP(H6,Programs!$1:$1048576,4,FALSE))," ")</f>
        <v xml:space="preserve"> </v>
      </c>
      <c r="F6" s="218" t="str">
        <f>IF(AD6&gt;1,(VLOOKUP(H6,Programs!$1:$1048576,5,FALSE))," ")</f>
        <v xml:space="preserve"> </v>
      </c>
      <c r="G6" s="272"/>
      <c r="H6" s="150" t="str">
        <f>IF(AD6&lt;1,"",IF(Certificated!$I$3&lt;&gt;"",Certificated!$I$3,""))</f>
        <v/>
      </c>
      <c r="I6" s="49">
        <v>240001</v>
      </c>
      <c r="J6" s="273"/>
      <c r="K6" s="273"/>
      <c r="L6" s="47" t="s">
        <v>187</v>
      </c>
      <c r="M6" s="49"/>
      <c r="N6" s="49"/>
      <c r="O6" s="274"/>
      <c r="P6" s="49">
        <v>1</v>
      </c>
      <c r="Q6" s="47" t="s">
        <v>185</v>
      </c>
      <c r="R6" s="274"/>
      <c r="S6" s="49" t="s">
        <v>190</v>
      </c>
      <c r="T6" s="47" t="s">
        <v>193</v>
      </c>
      <c r="U6" s="179" t="s">
        <v>1491</v>
      </c>
      <c r="V6" s="47" t="s">
        <v>166</v>
      </c>
      <c r="W6" s="274"/>
      <c r="X6" s="269"/>
      <c r="Y6" s="173">
        <f>(W6*X6)/40</f>
        <v>0</v>
      </c>
      <c r="Z6" s="270"/>
      <c r="AA6" s="275"/>
      <c r="AB6" s="120">
        <v>20.443000000000001</v>
      </c>
      <c r="AC6" s="271"/>
      <c r="AD6" s="221">
        <f t="shared" ref="AD6:AD11" si="2">(Z6*AA6*AB6*AC6)</f>
        <v>0</v>
      </c>
      <c r="AE6" s="143">
        <v>0.2656</v>
      </c>
      <c r="AF6" s="221">
        <f>ROUND(AD6*AE6,0)</f>
        <v>0</v>
      </c>
      <c r="AG6" s="174">
        <f t="shared" ref="AG6:AG11" si="3">IF(AC6="",0,IF(Y6&gt;0.49,20970*Y6,0))</f>
        <v>0</v>
      </c>
      <c r="AH6" s="145">
        <f>AD6+AF6+AG6</f>
        <v>0</v>
      </c>
      <c r="AI6" s="117"/>
      <c r="AJ6" s="118"/>
      <c r="AK6" s="11"/>
    </row>
    <row r="7" spans="1:37" s="6" customFormat="1" ht="15.45" customHeight="1">
      <c r="A7" s="398" t="s">
        <v>86</v>
      </c>
      <c r="B7" s="424"/>
      <c r="C7" s="218" t="str">
        <f>IF(AD7&gt;0,Certificated!$T$5,"")</f>
        <v/>
      </c>
      <c r="D7" s="218" t="str">
        <f t="shared" si="1"/>
        <v/>
      </c>
      <c r="E7" s="218" t="str">
        <f>IF(AD7&gt;1,(VLOOKUP(H7,Programs!$1:$1048576,4,FALSE))," ")</f>
        <v xml:space="preserve"> </v>
      </c>
      <c r="F7" s="218" t="str">
        <f>IF(AD7&gt;1,(VLOOKUP(H7,Programs!$1:$1048576,5,FALSE))," ")</f>
        <v xml:space="preserve"> </v>
      </c>
      <c r="G7" s="266"/>
      <c r="H7" s="150" t="str">
        <f>IF(AD7&lt;1,"",IF(Certificated!$I$3&lt;&gt;"",Certificated!$I$3,""))</f>
        <v/>
      </c>
      <c r="I7" s="49">
        <v>240001</v>
      </c>
      <c r="J7" s="273"/>
      <c r="K7" s="273"/>
      <c r="L7" s="47" t="s">
        <v>162</v>
      </c>
      <c r="M7" s="49"/>
      <c r="N7" s="49"/>
      <c r="O7" s="274"/>
      <c r="P7" s="49">
        <v>1</v>
      </c>
      <c r="Q7" s="47" t="s">
        <v>188</v>
      </c>
      <c r="R7" s="274"/>
      <c r="S7" s="49" t="s">
        <v>191</v>
      </c>
      <c r="T7" s="47" t="s">
        <v>194</v>
      </c>
      <c r="U7" s="179" t="s">
        <v>1491</v>
      </c>
      <c r="V7" s="47" t="s">
        <v>166</v>
      </c>
      <c r="W7" s="274"/>
      <c r="X7" s="269"/>
      <c r="Y7" s="173">
        <f>(W7*X7)/40</f>
        <v>0</v>
      </c>
      <c r="Z7" s="270"/>
      <c r="AA7" s="275"/>
      <c r="AB7" s="120">
        <v>24.091999999999999</v>
      </c>
      <c r="AC7" s="271"/>
      <c r="AD7" s="221">
        <f t="shared" si="2"/>
        <v>0</v>
      </c>
      <c r="AE7" s="143">
        <v>0.2656</v>
      </c>
      <c r="AF7" s="221">
        <f t="shared" si="0"/>
        <v>0</v>
      </c>
      <c r="AG7" s="174">
        <f t="shared" si="3"/>
        <v>0</v>
      </c>
      <c r="AH7" s="145">
        <f t="shared" ref="AH7:AH30" si="4">AD7+AF7+AG7</f>
        <v>0</v>
      </c>
      <c r="AI7" s="117"/>
      <c r="AJ7" s="118"/>
    </row>
    <row r="8" spans="1:37" s="6" customFormat="1" ht="15.45" customHeight="1">
      <c r="A8" s="398" t="s">
        <v>1434</v>
      </c>
      <c r="B8" s="424"/>
      <c r="C8" s="218" t="str">
        <f>IF(AD8&gt;0,Certificated!$T$5,"")</f>
        <v/>
      </c>
      <c r="D8" s="218" t="str">
        <f t="shared" si="1"/>
        <v/>
      </c>
      <c r="E8" s="218" t="str">
        <f>IF(AD8&gt;1,(VLOOKUP(H8,Programs!$1:$1048576,4,FALSE))," ")</f>
        <v xml:space="preserve"> </v>
      </c>
      <c r="F8" s="218" t="str">
        <f>IF(AD8&gt;1,(VLOOKUP(H8,Programs!$1:$1048576,5,FALSE))," ")</f>
        <v xml:space="preserve"> </v>
      </c>
      <c r="G8" s="272"/>
      <c r="H8" s="150" t="str">
        <f>IF(AD8&lt;1,"",IF(Certificated!$I$3&lt;&gt;"",Certificated!$I$3,""))</f>
        <v/>
      </c>
      <c r="I8" s="49">
        <v>240001</v>
      </c>
      <c r="J8" s="273"/>
      <c r="K8" s="273"/>
      <c r="L8" s="47" t="s">
        <v>1433</v>
      </c>
      <c r="M8" s="49"/>
      <c r="N8" s="49"/>
      <c r="O8" s="274"/>
      <c r="P8" s="49">
        <v>1</v>
      </c>
      <c r="Q8" s="47" t="s">
        <v>185</v>
      </c>
      <c r="R8" s="274"/>
      <c r="S8" s="49" t="s">
        <v>190</v>
      </c>
      <c r="T8" s="47" t="s">
        <v>195</v>
      </c>
      <c r="U8" s="179" t="s">
        <v>1491</v>
      </c>
      <c r="V8" s="47" t="s">
        <v>166</v>
      </c>
      <c r="W8" s="274"/>
      <c r="X8" s="269"/>
      <c r="Y8" s="173">
        <f>(W8*X8)/40</f>
        <v>0</v>
      </c>
      <c r="Z8" s="270"/>
      <c r="AA8" s="275"/>
      <c r="AB8" s="120">
        <v>20.440000000000001</v>
      </c>
      <c r="AC8" s="271"/>
      <c r="AD8" s="221">
        <f t="shared" si="2"/>
        <v>0</v>
      </c>
      <c r="AE8" s="143">
        <v>0.2656</v>
      </c>
      <c r="AF8" s="221">
        <f t="shared" si="0"/>
        <v>0</v>
      </c>
      <c r="AG8" s="174">
        <f t="shared" si="3"/>
        <v>0</v>
      </c>
      <c r="AH8" s="145">
        <f t="shared" si="4"/>
        <v>0</v>
      </c>
      <c r="AI8" s="117"/>
      <c r="AJ8" s="118"/>
    </row>
    <row r="9" spans="1:37" s="6" customFormat="1" ht="15.45" customHeight="1">
      <c r="A9" s="398" t="s">
        <v>93</v>
      </c>
      <c r="B9" s="424"/>
      <c r="C9" s="218" t="str">
        <f>IF(AD9&gt;0,Certificated!$T$5,"")</f>
        <v/>
      </c>
      <c r="D9" s="218" t="str">
        <f t="shared" si="1"/>
        <v/>
      </c>
      <c r="E9" s="218" t="str">
        <f>IF(AD9&gt;1,(VLOOKUP(H9,Programs!$1:$1048576,4,FALSE))," ")</f>
        <v xml:space="preserve"> </v>
      </c>
      <c r="F9" s="218" t="str">
        <f>IF(AD9&gt;1,(VLOOKUP(H9,Programs!$1:$1048576,5,FALSE))," ")</f>
        <v xml:space="preserve"> </v>
      </c>
      <c r="G9" s="272"/>
      <c r="H9" s="150" t="str">
        <f>IF(AD9&lt;1,"",IF(Certificated!$I$3&lt;&gt;"",Certificated!$I$3,""))</f>
        <v/>
      </c>
      <c r="I9" s="49">
        <v>240001</v>
      </c>
      <c r="J9" s="273"/>
      <c r="K9" s="273"/>
      <c r="L9" s="47" t="s">
        <v>163</v>
      </c>
      <c r="M9" s="49"/>
      <c r="N9" s="49"/>
      <c r="O9" s="274"/>
      <c r="P9" s="49">
        <v>1</v>
      </c>
      <c r="Q9" s="47" t="s">
        <v>185</v>
      </c>
      <c r="R9" s="274"/>
      <c r="S9" s="49" t="s">
        <v>190</v>
      </c>
      <c r="T9" s="47" t="s">
        <v>196</v>
      </c>
      <c r="U9" s="272"/>
      <c r="V9" s="47" t="s">
        <v>166</v>
      </c>
      <c r="W9" s="274"/>
      <c r="X9" s="269"/>
      <c r="Y9" s="173">
        <f>(W9*X9)/40</f>
        <v>0</v>
      </c>
      <c r="Z9" s="270"/>
      <c r="AA9" s="275"/>
      <c r="AB9" s="120">
        <v>16.407</v>
      </c>
      <c r="AC9" s="271"/>
      <c r="AD9" s="221">
        <f t="shared" si="2"/>
        <v>0</v>
      </c>
      <c r="AE9" s="143">
        <v>0.2656</v>
      </c>
      <c r="AF9" s="221">
        <f t="shared" si="0"/>
        <v>0</v>
      </c>
      <c r="AG9" s="174">
        <f t="shared" si="3"/>
        <v>0</v>
      </c>
      <c r="AH9" s="145">
        <f t="shared" si="4"/>
        <v>0</v>
      </c>
      <c r="AI9" s="117"/>
      <c r="AJ9" s="119"/>
    </row>
    <row r="10" spans="1:37" s="6" customFormat="1" ht="15.45" customHeight="1">
      <c r="A10" s="398" t="s">
        <v>211</v>
      </c>
      <c r="B10" s="399"/>
      <c r="C10" s="218" t="str">
        <f>IF(AD10&gt;0,Certificated!$T$5,"")</f>
        <v/>
      </c>
      <c r="D10" s="218" t="str">
        <f>IF(AD10&gt;1,"010","")</f>
        <v/>
      </c>
      <c r="E10" s="218" t="str">
        <f>IF(AD10&gt;1,(VLOOKUP(H10,Programs!$1:$1048576,4,FALSE))," ")</f>
        <v xml:space="preserve"> </v>
      </c>
      <c r="F10" s="218" t="str">
        <f>IF(AD10&gt;1,(VLOOKUP(H10,Programs!$1:$1048576,5,FALSE))," ")</f>
        <v xml:space="preserve"> </v>
      </c>
      <c r="G10" s="272"/>
      <c r="H10" s="150" t="str">
        <f>IF(AD10&lt;1,"",IF(Certificated!$I$3&lt;&gt;"",Certificated!$I$3,""))</f>
        <v/>
      </c>
      <c r="I10" s="49">
        <v>210001</v>
      </c>
      <c r="J10" s="273"/>
      <c r="K10" s="273"/>
      <c r="L10" s="47" t="s">
        <v>213</v>
      </c>
      <c r="M10" s="49"/>
      <c r="N10" s="49"/>
      <c r="O10" s="274"/>
      <c r="P10" s="49">
        <v>1</v>
      </c>
      <c r="Q10" s="47" t="s">
        <v>182</v>
      </c>
      <c r="R10" s="274"/>
      <c r="S10" s="49" t="s">
        <v>183</v>
      </c>
      <c r="T10" s="47" t="s">
        <v>210</v>
      </c>
      <c r="U10" s="272"/>
      <c r="V10" s="47" t="s">
        <v>166</v>
      </c>
      <c r="W10" s="274"/>
      <c r="X10" s="269"/>
      <c r="Y10" s="173">
        <f>(W10*X10)/30</f>
        <v>0</v>
      </c>
      <c r="Z10" s="270"/>
      <c r="AA10" s="275"/>
      <c r="AB10" s="120">
        <v>15</v>
      </c>
      <c r="AC10" s="271"/>
      <c r="AD10" s="221">
        <f>(Z10*AA10*AB10*AC10)</f>
        <v>0</v>
      </c>
      <c r="AE10" s="143">
        <v>0.2656</v>
      </c>
      <c r="AF10" s="221">
        <f>ROUND(AD10*AE10,0)</f>
        <v>0</v>
      </c>
      <c r="AG10" s="174">
        <f t="shared" si="3"/>
        <v>0</v>
      </c>
      <c r="AH10" s="145">
        <f>AD10+AF10+AG10</f>
        <v>0</v>
      </c>
      <c r="AI10" s="117"/>
      <c r="AJ10" s="119"/>
    </row>
    <row r="11" spans="1:37" s="6" customFormat="1" ht="15.45" customHeight="1">
      <c r="A11" s="398" t="s">
        <v>180</v>
      </c>
      <c r="B11" s="424"/>
      <c r="C11" s="218" t="str">
        <f>IF(AD11&gt;0,Certificated!$T$5,"")</f>
        <v/>
      </c>
      <c r="D11" s="218" t="str">
        <f t="shared" si="1"/>
        <v/>
      </c>
      <c r="E11" s="218" t="str">
        <f>IF(AD11&gt;1,(VLOOKUP(H11,Programs!$1:$1048576,4,FALSE))," ")</f>
        <v xml:space="preserve"> </v>
      </c>
      <c r="F11" s="218" t="str">
        <f>IF(AD11&gt;1,(VLOOKUP(H11,Programs!$1:$1048576,5,FALSE))," ")</f>
        <v xml:space="preserve"> </v>
      </c>
      <c r="G11" s="272"/>
      <c r="H11" s="150" t="str">
        <f>IF(AD11&lt;1,"",IF(Certificated!$I$3&lt;&gt;"",Certificated!$I$3,""))</f>
        <v/>
      </c>
      <c r="I11" s="49">
        <v>210001</v>
      </c>
      <c r="J11" s="273"/>
      <c r="K11" s="273"/>
      <c r="L11" s="47" t="s">
        <v>181</v>
      </c>
      <c r="M11" s="49"/>
      <c r="N11" s="49"/>
      <c r="O11" s="274"/>
      <c r="P11" s="49">
        <v>1</v>
      </c>
      <c r="Q11" s="47" t="s">
        <v>182</v>
      </c>
      <c r="R11" s="274"/>
      <c r="S11" s="49" t="s">
        <v>183</v>
      </c>
      <c r="T11" s="47" t="s">
        <v>184</v>
      </c>
      <c r="U11" s="272"/>
      <c r="V11" s="47" t="s">
        <v>166</v>
      </c>
      <c r="W11" s="274"/>
      <c r="X11" s="269"/>
      <c r="Y11" s="173">
        <f>(W11*X11)/30</f>
        <v>0</v>
      </c>
      <c r="Z11" s="270"/>
      <c r="AA11" s="275"/>
      <c r="AB11" s="120">
        <v>15</v>
      </c>
      <c r="AC11" s="271"/>
      <c r="AD11" s="221">
        <f t="shared" si="2"/>
        <v>0</v>
      </c>
      <c r="AE11" s="143">
        <v>0.2656</v>
      </c>
      <c r="AF11" s="221">
        <f>ROUND(AD11*AE11,0)</f>
        <v>0</v>
      </c>
      <c r="AG11" s="174">
        <f t="shared" si="3"/>
        <v>0</v>
      </c>
      <c r="AH11" s="145">
        <f>AD11+AF11+AG11</f>
        <v>0</v>
      </c>
      <c r="AI11" s="117"/>
      <c r="AJ11" s="119"/>
    </row>
    <row r="12" spans="1:37" s="6" customFormat="1" ht="15.45" customHeight="1">
      <c r="A12" s="398" t="s">
        <v>45</v>
      </c>
      <c r="B12" s="424"/>
      <c r="C12" s="218" t="str">
        <f>IF(AD12&gt;0,Certificated!$T$5,"")</f>
        <v/>
      </c>
      <c r="D12" s="218" t="str">
        <f t="shared" si="1"/>
        <v/>
      </c>
      <c r="E12" s="218" t="str">
        <f>IF(AD12&gt;1,(VLOOKUP(H12,Programs!$1:$1048576,4,FALSE))," ")</f>
        <v xml:space="preserve"> </v>
      </c>
      <c r="F12" s="218" t="str">
        <f>IF(AD12&gt;1,(VLOOKUP(H12,Programs!$1:$1048576,5,FALSE))," ")</f>
        <v xml:space="preserve"> </v>
      </c>
      <c r="G12" s="272"/>
      <c r="H12" s="150" t="str">
        <f>IF(AD12&lt;1,"",IF(Certificated!$I$3&lt;&gt;"",Certificated!$I$3,""))</f>
        <v/>
      </c>
      <c r="I12" s="49">
        <v>240003</v>
      </c>
      <c r="J12" s="273"/>
      <c r="K12" s="273"/>
      <c r="L12" s="47"/>
      <c r="M12" s="49"/>
      <c r="N12" s="49"/>
      <c r="O12" s="49"/>
      <c r="P12" s="49"/>
      <c r="Q12" s="47"/>
      <c r="R12" s="49"/>
      <c r="S12" s="49"/>
      <c r="T12" s="47"/>
      <c r="U12" s="47"/>
      <c r="V12" s="47" t="s">
        <v>166</v>
      </c>
      <c r="W12" s="150"/>
      <c r="X12" s="142"/>
      <c r="Y12" s="142"/>
      <c r="Z12" s="160"/>
      <c r="AA12" s="140"/>
      <c r="AB12" s="142"/>
      <c r="AC12" s="271"/>
      <c r="AD12" s="221">
        <f>ROUND((AB12*AC12),0)</f>
        <v>0</v>
      </c>
      <c r="AE12" s="143">
        <v>0.2656</v>
      </c>
      <c r="AF12" s="221">
        <f t="shared" si="0"/>
        <v>0</v>
      </c>
      <c r="AG12" s="174"/>
      <c r="AH12" s="145">
        <f t="shared" si="4"/>
        <v>0</v>
      </c>
      <c r="AI12" s="117"/>
      <c r="AJ12" s="118"/>
    </row>
    <row r="13" spans="1:37" s="6" customFormat="1" ht="15.45" customHeight="1">
      <c r="A13" s="398" t="s">
        <v>47</v>
      </c>
      <c r="B13" s="424"/>
      <c r="C13" s="218" t="str">
        <f>IF(AD13&gt;0,Certificated!$T$5,"")</f>
        <v/>
      </c>
      <c r="D13" s="218" t="str">
        <f t="shared" si="1"/>
        <v/>
      </c>
      <c r="E13" s="218" t="str">
        <f>IF(AD13&gt;1,(VLOOKUP(H13,Programs!$1:$1048576,4,FALSE))," ")</f>
        <v xml:space="preserve"> </v>
      </c>
      <c r="F13" s="218" t="str">
        <f>IF(AD13&gt;1,(VLOOKUP(H13,Programs!$1:$1048576,5,FALSE))," ")</f>
        <v xml:space="preserve"> </v>
      </c>
      <c r="G13" s="272"/>
      <c r="H13" s="150" t="str">
        <f>IF(AD13&lt;1,"",IF(Certificated!$I$3&lt;&gt;"",Certificated!$I$3,""))</f>
        <v/>
      </c>
      <c r="I13" s="49">
        <v>220003</v>
      </c>
      <c r="J13" s="273"/>
      <c r="K13" s="273"/>
      <c r="L13" s="47"/>
      <c r="M13" s="49"/>
      <c r="N13" s="49"/>
      <c r="O13" s="49"/>
      <c r="P13" s="49"/>
      <c r="Q13" s="47"/>
      <c r="R13" s="49"/>
      <c r="S13" s="49"/>
      <c r="T13" s="47"/>
      <c r="U13" s="47"/>
      <c r="V13" s="47" t="s">
        <v>166</v>
      </c>
      <c r="W13" s="150"/>
      <c r="X13" s="142"/>
      <c r="Y13" s="142"/>
      <c r="Z13" s="160"/>
      <c r="AA13" s="140"/>
      <c r="AB13" s="142"/>
      <c r="AC13" s="271"/>
      <c r="AD13" s="221">
        <f t="shared" ref="AD13:AD22" si="5">ROUND((AB13*AC13),0)</f>
        <v>0</v>
      </c>
      <c r="AE13" s="143">
        <v>0.2656</v>
      </c>
      <c r="AF13" s="221">
        <f t="shared" si="0"/>
        <v>0</v>
      </c>
      <c r="AG13" s="174"/>
      <c r="AH13" s="145">
        <f t="shared" si="4"/>
        <v>0</v>
      </c>
      <c r="AI13" s="117"/>
      <c r="AJ13" s="118"/>
    </row>
    <row r="14" spans="1:37" s="6" customFormat="1" ht="15.45" customHeight="1">
      <c r="A14" s="398" t="s">
        <v>44</v>
      </c>
      <c r="B14" s="424"/>
      <c r="C14" s="218" t="str">
        <f>IF(AD14&gt;0,Certificated!$T$5,"")</f>
        <v/>
      </c>
      <c r="D14" s="218" t="str">
        <f t="shared" si="1"/>
        <v/>
      </c>
      <c r="E14" s="218" t="str">
        <f>IF(AD14&gt;1,(VLOOKUP(H14,Programs!$1:$1048576,4,FALSE))," ")</f>
        <v xml:space="preserve"> </v>
      </c>
      <c r="F14" s="218" t="str">
        <f>IF(AD14&gt;1,(VLOOKUP(H14,Programs!$1:$1048576,5,FALSE))," ")</f>
        <v xml:space="preserve"> </v>
      </c>
      <c r="G14" s="272"/>
      <c r="H14" s="150" t="str">
        <f>IF(AD14&lt;1,"",IF(Certificated!$I$3&lt;&gt;"",Certificated!$I$3,""))</f>
        <v/>
      </c>
      <c r="I14" s="49">
        <v>240002</v>
      </c>
      <c r="J14" s="273"/>
      <c r="K14" s="273"/>
      <c r="L14" s="47"/>
      <c r="M14" s="49"/>
      <c r="N14" s="49"/>
      <c r="O14" s="49"/>
      <c r="P14" s="49"/>
      <c r="Q14" s="47"/>
      <c r="R14" s="49"/>
      <c r="S14" s="49"/>
      <c r="T14" s="47"/>
      <c r="U14" s="47"/>
      <c r="V14" s="47" t="s">
        <v>166</v>
      </c>
      <c r="W14" s="150"/>
      <c r="X14" s="142"/>
      <c r="Y14" s="142"/>
      <c r="Z14" s="160"/>
      <c r="AA14" s="140"/>
      <c r="AB14" s="142"/>
      <c r="AC14" s="271"/>
      <c r="AD14" s="221">
        <f t="shared" si="5"/>
        <v>0</v>
      </c>
      <c r="AE14" s="143">
        <v>0.2656</v>
      </c>
      <c r="AF14" s="221">
        <f t="shared" si="0"/>
        <v>0</v>
      </c>
      <c r="AG14" s="174"/>
      <c r="AH14" s="145">
        <f t="shared" si="4"/>
        <v>0</v>
      </c>
      <c r="AI14" s="117"/>
      <c r="AJ14" s="118"/>
    </row>
    <row r="15" spans="1:37" s="6" customFormat="1" ht="15.45" customHeight="1">
      <c r="A15" s="398" t="s">
        <v>46</v>
      </c>
      <c r="B15" s="424"/>
      <c r="C15" s="218" t="str">
        <f>IF(AD15&gt;0,Certificated!$T$5,"")</f>
        <v/>
      </c>
      <c r="D15" s="218" t="str">
        <f t="shared" si="1"/>
        <v/>
      </c>
      <c r="E15" s="218" t="str">
        <f>IF(AD15&gt;1,(VLOOKUP(H15,Programs!$1:$1048576,4,FALSE))," ")</f>
        <v xml:space="preserve"> </v>
      </c>
      <c r="F15" s="218" t="str">
        <f>IF(AD15&gt;1,(VLOOKUP(H15,Programs!$1:$1048576,5,FALSE))," ")</f>
        <v xml:space="preserve"> </v>
      </c>
      <c r="G15" s="272"/>
      <c r="H15" s="150" t="str">
        <f>IF(AD15&lt;1,"",IF(Certificated!$I$3&lt;&gt;"",Certificated!$I$3,""))</f>
        <v/>
      </c>
      <c r="I15" s="49">
        <v>220002</v>
      </c>
      <c r="J15" s="273"/>
      <c r="K15" s="273"/>
      <c r="L15" s="47"/>
      <c r="M15" s="49"/>
      <c r="N15" s="49"/>
      <c r="O15" s="49"/>
      <c r="P15" s="49"/>
      <c r="Q15" s="47"/>
      <c r="R15" s="49"/>
      <c r="S15" s="49"/>
      <c r="T15" s="47"/>
      <c r="U15" s="47"/>
      <c r="V15" s="47" t="s">
        <v>166</v>
      </c>
      <c r="W15" s="150"/>
      <c r="X15" s="142"/>
      <c r="Y15" s="142"/>
      <c r="Z15" s="160"/>
      <c r="AA15" s="140"/>
      <c r="AB15" s="142"/>
      <c r="AC15" s="271"/>
      <c r="AD15" s="221">
        <f t="shared" si="5"/>
        <v>0</v>
      </c>
      <c r="AE15" s="143">
        <v>0.2656</v>
      </c>
      <c r="AF15" s="221">
        <f t="shared" si="0"/>
        <v>0</v>
      </c>
      <c r="AG15" s="174"/>
      <c r="AH15" s="145">
        <f t="shared" si="4"/>
        <v>0</v>
      </c>
      <c r="AI15" s="117"/>
      <c r="AJ15" s="118"/>
    </row>
    <row r="16" spans="1:37" s="6" customFormat="1" ht="15.45" customHeight="1">
      <c r="A16" s="398" t="s">
        <v>20</v>
      </c>
      <c r="B16" s="424"/>
      <c r="C16" s="218" t="str">
        <f>IF(AD16&gt;0,Certificated!$T$5,"")</f>
        <v/>
      </c>
      <c r="D16" s="218" t="str">
        <f t="shared" si="1"/>
        <v/>
      </c>
      <c r="E16" s="218" t="str">
        <f>IF(AD16&gt;1,(VLOOKUP(H16,Programs!$1:$1048576,4,FALSE))," ")</f>
        <v xml:space="preserve"> </v>
      </c>
      <c r="F16" s="218" t="str">
        <f>IF(AD16&gt;1,(VLOOKUP(H16,Programs!$1:$1048576,5,FALSE))," ")</f>
        <v xml:space="preserve"> </v>
      </c>
      <c r="G16" s="272"/>
      <c r="H16" s="150" t="str">
        <f>IF(AD16&lt;1,"",IF(Certificated!$I$3&lt;&gt;"",Certificated!$I$3,""))</f>
        <v/>
      </c>
      <c r="I16" s="49">
        <v>290004</v>
      </c>
      <c r="J16" s="273"/>
      <c r="K16" s="273"/>
      <c r="L16" s="47"/>
      <c r="M16" s="49"/>
      <c r="N16" s="49"/>
      <c r="O16" s="49"/>
      <c r="P16" s="49"/>
      <c r="Q16" s="47"/>
      <c r="R16" s="49"/>
      <c r="S16" s="49"/>
      <c r="T16" s="47"/>
      <c r="U16" s="47"/>
      <c r="V16" s="47" t="s">
        <v>166</v>
      </c>
      <c r="W16" s="150"/>
      <c r="X16" s="142"/>
      <c r="Y16" s="142"/>
      <c r="Z16" s="160"/>
      <c r="AA16" s="140"/>
      <c r="AB16" s="271"/>
      <c r="AC16" s="271"/>
      <c r="AD16" s="221">
        <v>0</v>
      </c>
      <c r="AE16" s="143">
        <v>0.14510000000000001</v>
      </c>
      <c r="AF16" s="221">
        <f t="shared" si="0"/>
        <v>0</v>
      </c>
      <c r="AG16" s="174"/>
      <c r="AH16" s="145">
        <f t="shared" si="4"/>
        <v>0</v>
      </c>
      <c r="AI16" s="117"/>
      <c r="AJ16" s="118"/>
    </row>
    <row r="17" spans="1:36" s="6" customFormat="1" ht="15.45" customHeight="1">
      <c r="A17" s="398" t="s">
        <v>48</v>
      </c>
      <c r="B17" s="424"/>
      <c r="C17" s="218" t="str">
        <f>IF(AD17&gt;0,Certificated!$T$5,"")</f>
        <v/>
      </c>
      <c r="D17" s="218" t="str">
        <f t="shared" si="1"/>
        <v/>
      </c>
      <c r="E17" s="218" t="str">
        <f>IF(AD17&gt;1,(VLOOKUP(H17,Programs!$1:$1048576,4,FALSE))," ")</f>
        <v xml:space="preserve"> </v>
      </c>
      <c r="F17" s="218" t="str">
        <f>IF(AD17&gt;1,(VLOOKUP(H17,Programs!$1:$1048576,5,FALSE))," ")</f>
        <v xml:space="preserve"> </v>
      </c>
      <c r="G17" s="272"/>
      <c r="H17" s="150" t="str">
        <f>IF(AD17&lt;1,"",IF(Certificated!$I$3&lt;&gt;"",Certificated!$I$3,""))</f>
        <v/>
      </c>
      <c r="I17" s="49">
        <v>290004</v>
      </c>
      <c r="J17" s="273"/>
      <c r="K17" s="273"/>
      <c r="L17" s="47"/>
      <c r="M17" s="49"/>
      <c r="N17" s="49"/>
      <c r="O17" s="49"/>
      <c r="P17" s="49"/>
      <c r="Q17" s="47"/>
      <c r="R17" s="49"/>
      <c r="S17" s="49"/>
      <c r="T17" s="47"/>
      <c r="U17" s="47"/>
      <c r="V17" s="47" t="s">
        <v>166</v>
      </c>
      <c r="W17" s="150"/>
      <c r="X17" s="142"/>
      <c r="Y17" s="142"/>
      <c r="Z17" s="160"/>
      <c r="AA17" s="140"/>
      <c r="AB17" s="142"/>
      <c r="AC17" s="271"/>
      <c r="AD17" s="221">
        <f t="shared" si="5"/>
        <v>0</v>
      </c>
      <c r="AE17" s="143">
        <v>0.2656</v>
      </c>
      <c r="AF17" s="221">
        <f t="shared" si="0"/>
        <v>0</v>
      </c>
      <c r="AG17" s="174"/>
      <c r="AH17" s="145">
        <f t="shared" si="4"/>
        <v>0</v>
      </c>
      <c r="AI17" s="117"/>
      <c r="AJ17" s="119"/>
    </row>
    <row r="18" spans="1:36" s="6" customFormat="1" ht="15.45" customHeight="1">
      <c r="A18" s="398" t="s">
        <v>1505</v>
      </c>
      <c r="B18" s="424"/>
      <c r="C18" s="218" t="str">
        <f>IF(AD18&gt;0,Certificated!$T$5,"")</f>
        <v/>
      </c>
      <c r="D18" s="218" t="str">
        <f t="shared" si="1"/>
        <v/>
      </c>
      <c r="E18" s="218" t="str">
        <f>IF(AD18&gt;1,(VLOOKUP(H18,Programs!$1:$1048576,4,FALSE))," ")</f>
        <v xml:space="preserve"> </v>
      </c>
      <c r="F18" s="218" t="str">
        <f>IF(AD18&gt;1,(VLOOKUP(H18,Programs!$1:$1048576,5,FALSE))," ")</f>
        <v xml:space="preserve"> </v>
      </c>
      <c r="G18" s="272"/>
      <c r="H18" s="150" t="str">
        <f>IF(AD18&lt;1,"",IF(Certificated!$I$3&lt;&gt;"",Certificated!$I$3,""))</f>
        <v/>
      </c>
      <c r="I18" s="49">
        <v>290004</v>
      </c>
      <c r="J18" s="273"/>
      <c r="K18" s="273"/>
      <c r="L18" s="47"/>
      <c r="M18" s="49"/>
      <c r="N18" s="49"/>
      <c r="O18" s="49"/>
      <c r="P18" s="49"/>
      <c r="Q18" s="47"/>
      <c r="R18" s="49"/>
      <c r="S18" s="49"/>
      <c r="T18" s="47"/>
      <c r="U18" s="47"/>
      <c r="V18" s="47" t="s">
        <v>166</v>
      </c>
      <c r="W18" s="150"/>
      <c r="X18" s="142"/>
      <c r="Y18" s="142"/>
      <c r="Z18" s="160"/>
      <c r="AA18" s="140"/>
      <c r="AB18" s="142"/>
      <c r="AC18" s="271"/>
      <c r="AD18" s="221">
        <v>0</v>
      </c>
      <c r="AE18" s="143">
        <v>9.5299999999999996E-2</v>
      </c>
      <c r="AF18" s="221">
        <f t="shared" si="0"/>
        <v>0</v>
      </c>
      <c r="AG18" s="174"/>
      <c r="AH18" s="145">
        <f t="shared" si="4"/>
        <v>0</v>
      </c>
      <c r="AI18" s="117"/>
      <c r="AJ18" s="118"/>
    </row>
    <row r="19" spans="1:36" s="6" customFormat="1" ht="15.45" customHeight="1">
      <c r="A19" s="398" t="s">
        <v>138</v>
      </c>
      <c r="B19" s="424"/>
      <c r="C19" s="218" t="str">
        <f>IF(AD19&gt;0,Certificated!$T$5,"")</f>
        <v/>
      </c>
      <c r="D19" s="218" t="str">
        <f t="shared" si="1"/>
        <v/>
      </c>
      <c r="E19" s="218" t="str">
        <f>IF(AD19&gt;1,(VLOOKUP(H19,Programs!$1:$1048576,4,FALSE))," ")</f>
        <v xml:space="preserve"> </v>
      </c>
      <c r="F19" s="218" t="str">
        <f>IF(AD19&gt;1,(VLOOKUP(H19,Programs!$1:$1048576,5,FALSE))," ")</f>
        <v xml:space="preserve"> </v>
      </c>
      <c r="G19" s="272"/>
      <c r="H19" s="150" t="str">
        <f>IF(AD19&lt;1,"",IF(Certificated!$I$3&lt;&gt;"",Certificated!$I$3,""))</f>
        <v/>
      </c>
      <c r="I19" s="49">
        <v>290004</v>
      </c>
      <c r="J19" s="273"/>
      <c r="K19" s="273"/>
      <c r="L19" s="47"/>
      <c r="M19" s="49"/>
      <c r="N19" s="49"/>
      <c r="O19" s="49"/>
      <c r="P19" s="49"/>
      <c r="Q19" s="47"/>
      <c r="R19" s="49"/>
      <c r="S19" s="49"/>
      <c r="T19" s="47"/>
      <c r="U19" s="47"/>
      <c r="V19" s="47" t="s">
        <v>166</v>
      </c>
      <c r="W19" s="150"/>
      <c r="X19" s="142"/>
      <c r="Y19" s="142"/>
      <c r="Z19" s="160"/>
      <c r="AA19" s="140"/>
      <c r="AB19" s="142">
        <v>10</v>
      </c>
      <c r="AC19" s="271"/>
      <c r="AD19" s="221">
        <f t="shared" si="5"/>
        <v>0</v>
      </c>
      <c r="AE19" s="143">
        <v>0.14510000000000001</v>
      </c>
      <c r="AF19" s="221">
        <f t="shared" si="0"/>
        <v>0</v>
      </c>
      <c r="AG19" s="174"/>
      <c r="AH19" s="145">
        <f t="shared" si="4"/>
        <v>0</v>
      </c>
      <c r="AI19" s="117"/>
      <c r="AJ19" s="118"/>
    </row>
    <row r="20" spans="1:36" s="6" customFormat="1" ht="15.45" customHeight="1">
      <c r="A20" s="398" t="s">
        <v>89</v>
      </c>
      <c r="B20" s="424"/>
      <c r="C20" s="218" t="str">
        <f>IF(AD20&gt;0,Certificated!$T$5,"")</f>
        <v/>
      </c>
      <c r="D20" s="218" t="str">
        <f t="shared" si="1"/>
        <v/>
      </c>
      <c r="E20" s="218" t="str">
        <f>IF(AD20&gt;1,(VLOOKUP(H20,Programs!$1:$1048576,4,FALSE))," ")</f>
        <v xml:space="preserve"> </v>
      </c>
      <c r="F20" s="218" t="str">
        <f>IF(AD20&gt;1,(VLOOKUP(H20,Programs!$1:$1048576,5,FALSE))," ")</f>
        <v xml:space="preserve"> </v>
      </c>
      <c r="G20" s="272"/>
      <c r="H20" s="150" t="str">
        <f>IF(AD20&lt;1,"",IF(Certificated!$I$3&lt;&gt;"",Certificated!$I$3,""))</f>
        <v/>
      </c>
      <c r="I20" s="49">
        <v>290004</v>
      </c>
      <c r="J20" s="273"/>
      <c r="K20" s="273"/>
      <c r="L20" s="47" t="s">
        <v>165</v>
      </c>
      <c r="M20" s="49"/>
      <c r="N20" s="49"/>
      <c r="O20" s="49"/>
      <c r="P20" s="49"/>
      <c r="Q20" s="47"/>
      <c r="R20" s="49"/>
      <c r="S20" s="49"/>
      <c r="T20" s="47"/>
      <c r="U20" s="47"/>
      <c r="V20" s="47" t="s">
        <v>166</v>
      </c>
      <c r="W20" s="150"/>
      <c r="X20" s="142"/>
      <c r="Y20" s="142"/>
      <c r="Z20" s="160"/>
      <c r="AA20" s="140"/>
      <c r="AB20" s="142"/>
      <c r="AC20" s="271"/>
      <c r="AD20" s="221">
        <f t="shared" si="5"/>
        <v>0</v>
      </c>
      <c r="AE20" s="143">
        <v>0.14510000000000001</v>
      </c>
      <c r="AF20" s="221">
        <f t="shared" si="0"/>
        <v>0</v>
      </c>
      <c r="AG20" s="174"/>
      <c r="AH20" s="145">
        <f t="shared" si="4"/>
        <v>0</v>
      </c>
      <c r="AI20" s="117"/>
      <c r="AJ20" s="118"/>
    </row>
    <row r="21" spans="1:36" s="6" customFormat="1" ht="15.45" customHeight="1">
      <c r="A21" s="398" t="s">
        <v>139</v>
      </c>
      <c r="B21" s="424"/>
      <c r="C21" s="218" t="str">
        <f>IF(AD21&gt;0,Certificated!$T$5,"")</f>
        <v/>
      </c>
      <c r="D21" s="218" t="str">
        <f t="shared" si="1"/>
        <v/>
      </c>
      <c r="E21" s="218" t="str">
        <f>IF(AD21&gt;1,(VLOOKUP(H21,Programs!$1:$1048576,4,FALSE))," ")</f>
        <v xml:space="preserve"> </v>
      </c>
      <c r="F21" s="218" t="str">
        <f>IF(AD21&gt;1,(VLOOKUP(H21,Programs!$1:$1048576,5,FALSE))," ")</f>
        <v xml:space="preserve"> </v>
      </c>
      <c r="G21" s="272"/>
      <c r="H21" s="150" t="str">
        <f>IF(AD21&lt;1,"",IF(Certificated!$I$3&lt;&gt;"",Certificated!$I$3,""))</f>
        <v/>
      </c>
      <c r="I21" s="49">
        <v>290001</v>
      </c>
      <c r="J21" s="273"/>
      <c r="K21" s="273"/>
      <c r="L21" s="47" t="s">
        <v>189</v>
      </c>
      <c r="M21" s="49"/>
      <c r="N21" s="49"/>
      <c r="O21" s="49"/>
      <c r="P21" s="49">
        <v>1</v>
      </c>
      <c r="Q21" s="47" t="s">
        <v>182</v>
      </c>
      <c r="R21" s="49"/>
      <c r="S21" s="49"/>
      <c r="T21" s="47"/>
      <c r="U21" s="47" t="s">
        <v>167</v>
      </c>
      <c r="V21" s="47" t="s">
        <v>166</v>
      </c>
      <c r="W21" s="274"/>
      <c r="X21" s="271"/>
      <c r="Y21" s="173">
        <f>W21/8</f>
        <v>0</v>
      </c>
      <c r="Z21" s="270"/>
      <c r="AA21" s="275"/>
      <c r="AB21" s="120">
        <v>16.009</v>
      </c>
      <c r="AC21" s="271"/>
      <c r="AD21" s="221">
        <f t="shared" si="5"/>
        <v>0</v>
      </c>
      <c r="AE21" s="143">
        <v>0.14510000000000001</v>
      </c>
      <c r="AF21" s="221">
        <f>AD21*AE21</f>
        <v>0</v>
      </c>
      <c r="AG21" s="174">
        <f>IF(AC21="",0,IF(Y21&gt;0.49,20970*Y21,0))</f>
        <v>0</v>
      </c>
      <c r="AH21" s="145">
        <f t="shared" si="4"/>
        <v>0</v>
      </c>
      <c r="AI21" s="117"/>
      <c r="AJ21" s="118"/>
    </row>
    <row r="22" spans="1:36" s="6" customFormat="1" ht="15.45" customHeight="1">
      <c r="A22" s="398" t="s">
        <v>140</v>
      </c>
      <c r="B22" s="424"/>
      <c r="C22" s="218" t="str">
        <f>IF(AD22&gt;0,Certificated!$T$5,"")</f>
        <v/>
      </c>
      <c r="D22" s="218" t="str">
        <f t="shared" si="1"/>
        <v/>
      </c>
      <c r="E22" s="218" t="str">
        <f>IF(AD22&gt;1,(VLOOKUP(H22,Programs!$1:$1048576,4,FALSE))," ")</f>
        <v xml:space="preserve"> </v>
      </c>
      <c r="F22" s="218" t="str">
        <f>IF(AD22&gt;1,(VLOOKUP(H22,Programs!$1:$1048576,5,FALSE))," ")</f>
        <v xml:space="preserve"> </v>
      </c>
      <c r="G22" s="272"/>
      <c r="H22" s="150" t="str">
        <f>IF(AD22&lt;1,"",IF(Certificated!$I$3&lt;&gt;"",Certificated!$I$3,""))</f>
        <v/>
      </c>
      <c r="I22" s="49">
        <v>290004</v>
      </c>
      <c r="J22" s="273"/>
      <c r="K22" s="273"/>
      <c r="L22" s="47"/>
      <c r="M22" s="49"/>
      <c r="N22" s="49"/>
      <c r="O22" s="49"/>
      <c r="P22" s="49"/>
      <c r="Q22" s="47"/>
      <c r="R22" s="49"/>
      <c r="S22" s="49"/>
      <c r="T22" s="47"/>
      <c r="U22" s="47"/>
      <c r="V22" s="47"/>
      <c r="W22" s="49"/>
      <c r="X22" s="120"/>
      <c r="Y22" s="49"/>
      <c r="Z22" s="143"/>
      <c r="AA22" s="143"/>
      <c r="AB22" s="120">
        <v>16.009</v>
      </c>
      <c r="AC22" s="271"/>
      <c r="AD22" s="221">
        <f t="shared" si="5"/>
        <v>0</v>
      </c>
      <c r="AE22" s="143">
        <v>0.14510000000000001</v>
      </c>
      <c r="AF22" s="221">
        <f>ROUND(AD22*AE22,0)</f>
        <v>0</v>
      </c>
      <c r="AG22" s="174"/>
      <c r="AH22" s="145">
        <f t="shared" si="4"/>
        <v>0</v>
      </c>
      <c r="AI22" s="117"/>
      <c r="AJ22" s="118"/>
    </row>
    <row r="23" spans="1:36" s="6" customFormat="1" ht="15.45" customHeight="1">
      <c r="A23" s="430"/>
      <c r="B23" s="431"/>
      <c r="C23" s="276"/>
      <c r="D23" s="276"/>
      <c r="E23" s="277" t="str">
        <f>IF(AC23&gt;1,(VLOOKUP(H23,Programs!$1:$1048576,4,FALSE))," ")</f>
        <v xml:space="preserve"> </v>
      </c>
      <c r="F23" s="277" t="str">
        <f>IF(AC23&gt;1,(VLOOKUP(H23,Programs!$1:$1048576,5,FALSE))," ")</f>
        <v xml:space="preserve"> </v>
      </c>
      <c r="G23" s="276"/>
      <c r="H23" s="278"/>
      <c r="I23" s="278"/>
      <c r="J23" s="279"/>
      <c r="K23" s="279"/>
      <c r="L23" s="276"/>
      <c r="M23" s="278"/>
      <c r="N23" s="278"/>
      <c r="O23" s="278"/>
      <c r="P23" s="278"/>
      <c r="Q23" s="276"/>
      <c r="R23" s="278"/>
      <c r="S23" s="278"/>
      <c r="T23" s="276"/>
      <c r="U23" s="276"/>
      <c r="V23" s="276"/>
      <c r="W23" s="278"/>
      <c r="X23" s="280"/>
      <c r="Y23" s="278"/>
      <c r="Z23" s="281"/>
      <c r="AA23" s="281"/>
      <c r="AB23" s="280"/>
      <c r="AC23" s="282"/>
      <c r="AD23" s="283"/>
      <c r="AE23" s="281"/>
      <c r="AF23" s="284"/>
      <c r="AG23" s="174"/>
      <c r="AH23" s="145">
        <f t="shared" si="4"/>
        <v>0</v>
      </c>
      <c r="AI23" s="117"/>
      <c r="AJ23" s="118"/>
    </row>
    <row r="24" spans="1:36" s="6" customFormat="1" ht="15.45" customHeight="1">
      <c r="A24" s="430"/>
      <c r="B24" s="431"/>
      <c r="C24" s="285"/>
      <c r="D24" s="285"/>
      <c r="E24" s="277" t="str">
        <f>IF(AC24&gt;1,(VLOOKUP(H24,Programs!$1:$1048576,4,FALSE))," ")</f>
        <v xml:space="preserve"> </v>
      </c>
      <c r="F24" s="277" t="str">
        <f>IF(AC24&gt;1,(VLOOKUP(H24,Programs!$1:$1048576,5,FALSE))," ")</f>
        <v xml:space="preserve"> </v>
      </c>
      <c r="G24" s="276"/>
      <c r="H24" s="278"/>
      <c r="I24" s="278"/>
      <c r="J24" s="279"/>
      <c r="K24" s="279"/>
      <c r="L24" s="276"/>
      <c r="M24" s="278"/>
      <c r="N24" s="278"/>
      <c r="O24" s="278"/>
      <c r="P24" s="278"/>
      <c r="Q24" s="276"/>
      <c r="R24" s="278"/>
      <c r="S24" s="278"/>
      <c r="T24" s="276"/>
      <c r="U24" s="276"/>
      <c r="V24" s="276"/>
      <c r="W24" s="278"/>
      <c r="X24" s="280"/>
      <c r="Y24" s="278"/>
      <c r="Z24" s="281"/>
      <c r="AA24" s="281"/>
      <c r="AB24" s="280"/>
      <c r="AC24" s="282"/>
      <c r="AD24" s="283"/>
      <c r="AE24" s="281"/>
      <c r="AF24" s="284"/>
      <c r="AG24" s="174"/>
      <c r="AH24" s="145">
        <f t="shared" si="4"/>
        <v>0</v>
      </c>
      <c r="AI24" s="117"/>
      <c r="AJ24" s="118"/>
    </row>
    <row r="25" spans="1:36" s="6" customFormat="1" ht="15.45" customHeight="1">
      <c r="A25" s="430"/>
      <c r="B25" s="431"/>
      <c r="C25" s="276"/>
      <c r="D25" s="276"/>
      <c r="E25" s="277" t="str">
        <f>IF(AC25&gt;1,(VLOOKUP(H25,Programs!$1:$1048576,4,FALSE))," ")</f>
        <v xml:space="preserve"> </v>
      </c>
      <c r="F25" s="277" t="str">
        <f>IF(AC25&gt;1,(VLOOKUP(H25,Programs!$1:$1048576,5,FALSE))," ")</f>
        <v xml:space="preserve"> </v>
      </c>
      <c r="G25" s="276"/>
      <c r="H25" s="278"/>
      <c r="I25" s="278"/>
      <c r="J25" s="279"/>
      <c r="K25" s="279"/>
      <c r="L25" s="276"/>
      <c r="M25" s="278"/>
      <c r="N25" s="278"/>
      <c r="O25" s="278"/>
      <c r="P25" s="278"/>
      <c r="Q25" s="286"/>
      <c r="R25" s="278"/>
      <c r="S25" s="278"/>
      <c r="T25" s="286"/>
      <c r="U25" s="286"/>
      <c r="V25" s="286"/>
      <c r="W25" s="287"/>
      <c r="X25" s="288"/>
      <c r="Y25" s="287"/>
      <c r="Z25" s="289"/>
      <c r="AA25" s="289"/>
      <c r="AB25" s="280"/>
      <c r="AC25" s="282"/>
      <c r="AD25" s="290"/>
      <c r="AE25" s="281"/>
      <c r="AF25" s="284"/>
      <c r="AG25" s="174"/>
      <c r="AH25" s="145">
        <f t="shared" si="4"/>
        <v>0</v>
      </c>
      <c r="AI25" s="117"/>
      <c r="AJ25" s="119"/>
    </row>
    <row r="26" spans="1:36" s="6" customFormat="1" ht="15.45" customHeight="1">
      <c r="A26" s="430"/>
      <c r="B26" s="431"/>
      <c r="C26" s="276"/>
      <c r="D26" s="276"/>
      <c r="E26" s="277" t="str">
        <f>IF(AC26&gt;1,(VLOOKUP(H26,Programs!$1:$1048576,4,FALSE))," ")</f>
        <v xml:space="preserve"> </v>
      </c>
      <c r="F26" s="277" t="str">
        <f>IF(AC26&gt;1,(VLOOKUP(H26,Programs!$1:$1048576,5,FALSE))," ")</f>
        <v xml:space="preserve"> </v>
      </c>
      <c r="G26" s="276"/>
      <c r="H26" s="278"/>
      <c r="I26" s="278"/>
      <c r="J26" s="279"/>
      <c r="K26" s="279"/>
      <c r="L26" s="276"/>
      <c r="M26" s="278"/>
      <c r="N26" s="278"/>
      <c r="O26" s="278"/>
      <c r="P26" s="278"/>
      <c r="Q26" s="276"/>
      <c r="R26" s="278"/>
      <c r="S26" s="278"/>
      <c r="T26" s="276"/>
      <c r="U26" s="276"/>
      <c r="V26" s="276"/>
      <c r="W26" s="278"/>
      <c r="X26" s="280"/>
      <c r="Y26" s="278"/>
      <c r="Z26" s="281"/>
      <c r="AA26" s="281"/>
      <c r="AB26" s="280"/>
      <c r="AC26" s="280"/>
      <c r="AD26" s="290"/>
      <c r="AE26" s="281"/>
      <c r="AF26" s="284"/>
      <c r="AG26" s="174"/>
      <c r="AH26" s="145">
        <f t="shared" si="4"/>
        <v>0</v>
      </c>
      <c r="AI26" s="117"/>
      <c r="AJ26" s="118"/>
    </row>
    <row r="27" spans="1:36" s="19" customFormat="1" ht="15.45" customHeight="1">
      <c r="A27" s="430"/>
      <c r="B27" s="431"/>
      <c r="C27" s="291"/>
      <c r="D27" s="291"/>
      <c r="E27" s="277" t="str">
        <f>IF(AC27&gt;1,(VLOOKUP(H27,Programs!$1:$1048576,4,FALSE))," ")</f>
        <v xml:space="preserve"> </v>
      </c>
      <c r="F27" s="277" t="str">
        <f>IF(AC27&gt;1,(VLOOKUP(H27,Programs!$1:$1048576,5,FALSE))," ")</f>
        <v xml:space="preserve"> </v>
      </c>
      <c r="G27" s="276"/>
      <c r="H27" s="278"/>
      <c r="I27" s="278"/>
      <c r="J27" s="279"/>
      <c r="K27" s="279"/>
      <c r="L27" s="276"/>
      <c r="M27" s="278"/>
      <c r="N27" s="278"/>
      <c r="O27" s="278"/>
      <c r="P27" s="278"/>
      <c r="Q27" s="286"/>
      <c r="R27" s="278"/>
      <c r="S27" s="278"/>
      <c r="T27" s="276"/>
      <c r="U27" s="276"/>
      <c r="V27" s="286"/>
      <c r="W27" s="278"/>
      <c r="X27" s="280"/>
      <c r="Y27" s="287"/>
      <c r="Z27" s="289"/>
      <c r="AA27" s="289"/>
      <c r="AB27" s="280"/>
      <c r="AC27" s="280"/>
      <c r="AD27" s="283"/>
      <c r="AE27" s="281"/>
      <c r="AF27" s="284"/>
      <c r="AG27" s="174"/>
      <c r="AH27" s="145">
        <f t="shared" si="4"/>
        <v>0</v>
      </c>
      <c r="AI27" s="117"/>
      <c r="AJ27" s="118"/>
    </row>
    <row r="28" spans="1:36" s="19" customFormat="1" ht="15.45" customHeight="1">
      <c r="A28" s="430"/>
      <c r="B28" s="431"/>
      <c r="C28" s="291"/>
      <c r="D28" s="291"/>
      <c r="E28" s="277" t="str">
        <f>IF(AC28&gt;1,(VLOOKUP(H28,Programs!$1:$1048576,4,FALSE))," ")</f>
        <v xml:space="preserve"> </v>
      </c>
      <c r="F28" s="277" t="str">
        <f>IF(AC28&gt;1,(VLOOKUP(H28,Programs!$1:$1048576,5,FALSE))," ")</f>
        <v xml:space="preserve"> </v>
      </c>
      <c r="G28" s="276"/>
      <c r="H28" s="278"/>
      <c r="I28" s="278"/>
      <c r="J28" s="279"/>
      <c r="K28" s="279"/>
      <c r="L28" s="276"/>
      <c r="M28" s="278"/>
      <c r="N28" s="278"/>
      <c r="O28" s="278"/>
      <c r="P28" s="278"/>
      <c r="Q28" s="286"/>
      <c r="R28" s="278"/>
      <c r="S28" s="278"/>
      <c r="T28" s="276"/>
      <c r="U28" s="276"/>
      <c r="V28" s="286"/>
      <c r="W28" s="278"/>
      <c r="X28" s="280"/>
      <c r="Y28" s="287"/>
      <c r="Z28" s="289"/>
      <c r="AA28" s="289"/>
      <c r="AB28" s="280"/>
      <c r="AC28" s="280"/>
      <c r="AD28" s="283"/>
      <c r="AE28" s="281"/>
      <c r="AF28" s="284"/>
      <c r="AG28" s="174"/>
      <c r="AH28" s="145">
        <f t="shared" si="4"/>
        <v>0</v>
      </c>
      <c r="AI28" s="117"/>
      <c r="AJ28" s="118"/>
    </row>
    <row r="29" spans="1:36" s="19" customFormat="1" ht="15.45" customHeight="1">
      <c r="A29" s="430"/>
      <c r="B29" s="431"/>
      <c r="C29" s="291"/>
      <c r="D29" s="291"/>
      <c r="E29" s="277" t="str">
        <f>IF(AC29&gt;1,(VLOOKUP(H29,Programs!$1:$1048576,4,FALSE))," ")</f>
        <v xml:space="preserve"> </v>
      </c>
      <c r="F29" s="277" t="str">
        <f>IF(AC29&gt;1,(VLOOKUP(H29,Programs!$1:$1048576,5,FALSE))," ")</f>
        <v xml:space="preserve"> </v>
      </c>
      <c r="G29" s="276"/>
      <c r="H29" s="278"/>
      <c r="I29" s="278"/>
      <c r="J29" s="279"/>
      <c r="K29" s="279"/>
      <c r="L29" s="276"/>
      <c r="M29" s="278"/>
      <c r="N29" s="278"/>
      <c r="O29" s="278"/>
      <c r="P29" s="278"/>
      <c r="Q29" s="286"/>
      <c r="R29" s="278"/>
      <c r="S29" s="278"/>
      <c r="T29" s="276"/>
      <c r="U29" s="276"/>
      <c r="V29" s="286"/>
      <c r="W29" s="278"/>
      <c r="X29" s="280"/>
      <c r="Y29" s="287"/>
      <c r="Z29" s="289"/>
      <c r="AA29" s="289"/>
      <c r="AB29" s="280"/>
      <c r="AC29" s="280"/>
      <c r="AD29" s="283"/>
      <c r="AE29" s="281"/>
      <c r="AF29" s="284"/>
      <c r="AG29" s="174"/>
      <c r="AH29" s="145">
        <f t="shared" si="4"/>
        <v>0</v>
      </c>
      <c r="AI29" s="117"/>
      <c r="AJ29" s="118"/>
    </row>
    <row r="30" spans="1:36" s="19" customFormat="1" ht="15.45" customHeight="1">
      <c r="A30" s="439"/>
      <c r="B30" s="440"/>
      <c r="C30" s="286"/>
      <c r="D30" s="286"/>
      <c r="E30" s="277" t="str">
        <f>IF(AC30&gt;1,(VLOOKUP(H30,Programs!$1:$1048576,4,FALSE))," ")</f>
        <v xml:space="preserve"> </v>
      </c>
      <c r="F30" s="277" t="str">
        <f>IF(AC30&gt;1,(VLOOKUP(H30,Programs!$1:$1048576,5,FALSE))," ")</f>
        <v xml:space="preserve"> </v>
      </c>
      <c r="G30" s="276"/>
      <c r="H30" s="278"/>
      <c r="I30" s="278"/>
      <c r="J30" s="279"/>
      <c r="K30" s="279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80"/>
      <c r="Y30" s="278"/>
      <c r="Z30" s="281"/>
      <c r="AA30" s="281"/>
      <c r="AB30" s="283"/>
      <c r="AC30" s="280"/>
      <c r="AD30" s="283"/>
      <c r="AE30" s="292"/>
      <c r="AF30" s="284"/>
      <c r="AG30" s="176"/>
      <c r="AH30" s="145">
        <f t="shared" si="4"/>
        <v>0</v>
      </c>
      <c r="AI30" s="117"/>
    </row>
    <row r="31" spans="1:36" s="19" customFormat="1" ht="19.5" customHeight="1">
      <c r="A31" s="25"/>
      <c r="B31" s="24"/>
      <c r="C31" s="24"/>
      <c r="D31" s="24"/>
      <c r="E31" s="20"/>
      <c r="F31" s="20"/>
      <c r="G31" s="21"/>
      <c r="H31" s="20"/>
      <c r="I31" s="20"/>
      <c r="J31" s="20"/>
      <c r="K31" s="20"/>
      <c r="L31" s="22"/>
      <c r="M31" s="20"/>
      <c r="N31" s="20"/>
      <c r="O31" s="20"/>
      <c r="P31" s="20"/>
      <c r="Q31" s="20"/>
      <c r="R31" s="20"/>
      <c r="S31" s="20"/>
      <c r="T31" s="22"/>
      <c r="U31" s="22"/>
      <c r="V31" s="22"/>
      <c r="W31" s="182" t="s">
        <v>1375</v>
      </c>
      <c r="X31" s="45"/>
      <c r="Y31" s="45"/>
      <c r="Z31" s="45"/>
      <c r="AA31" s="45"/>
      <c r="AB31" s="45"/>
      <c r="AC31" s="45"/>
      <c r="AD31" s="175">
        <f>SUM(AD5:AD30)</f>
        <v>0</v>
      </c>
      <c r="AF31" s="175">
        <f>SUM(AF5:AF30)</f>
        <v>0</v>
      </c>
      <c r="AG31" s="175">
        <f>SUM(AG5:AG30)</f>
        <v>0</v>
      </c>
      <c r="AH31" s="175">
        <f>SUM(AH5:AH30)</f>
        <v>0</v>
      </c>
      <c r="AI31" s="115"/>
    </row>
    <row r="32" spans="1:36" s="19" customFormat="1" ht="15" customHeight="1">
      <c r="A32" s="79">
        <v>3000</v>
      </c>
      <c r="B32" s="80" t="s">
        <v>49</v>
      </c>
      <c r="C32" s="80"/>
      <c r="D32" s="80"/>
      <c r="E32" s="81"/>
      <c r="F32" s="20"/>
      <c r="G32" s="21"/>
      <c r="H32" s="20"/>
      <c r="I32" s="20"/>
      <c r="J32" s="20"/>
      <c r="K32" s="22"/>
      <c r="L32" s="2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3"/>
      <c r="AD32" s="141"/>
      <c r="AF32" s="43"/>
      <c r="AG32" s="43"/>
      <c r="AH32" s="43"/>
      <c r="AI32" s="115"/>
    </row>
    <row r="33" spans="1:35" s="6" customFormat="1" ht="15.45" customHeight="1">
      <c r="A33" s="4"/>
      <c r="B33" s="82"/>
      <c r="C33" s="82"/>
      <c r="D33" s="82"/>
      <c r="E33" s="82"/>
      <c r="F33" s="451">
        <f>Certificated!AF56</f>
        <v>0</v>
      </c>
      <c r="G33" s="438"/>
      <c r="H33" s="438"/>
      <c r="I33" s="438"/>
      <c r="J33" s="82"/>
      <c r="K33" s="112"/>
      <c r="L33" s="84"/>
      <c r="M33" s="83"/>
      <c r="N33" s="83"/>
      <c r="O33" s="83"/>
      <c r="P33" s="83"/>
      <c r="Q33" s="85"/>
      <c r="R33" s="85"/>
      <c r="S33" s="146" t="s">
        <v>141</v>
      </c>
      <c r="T33" s="85"/>
      <c r="U33" s="147" t="s">
        <v>142</v>
      </c>
      <c r="V33" s="85"/>
      <c r="W33" s="147" t="s">
        <v>143</v>
      </c>
      <c r="X33" s="85"/>
      <c r="Y33" s="447" t="s">
        <v>8</v>
      </c>
      <c r="Z33" s="448"/>
      <c r="AA33" s="132"/>
      <c r="AB33" s="19"/>
      <c r="AC33" s="19"/>
      <c r="AD33" s="141"/>
      <c r="AF33" s="43"/>
      <c r="AG33" s="43"/>
      <c r="AH33" s="43"/>
      <c r="AI33" s="115"/>
    </row>
    <row r="34" spans="1:35" s="6" customFormat="1" ht="15.45" customHeight="1">
      <c r="A34" s="43" t="s">
        <v>170</v>
      </c>
      <c r="B34" s="43"/>
      <c r="C34" s="43"/>
      <c r="D34" s="43"/>
      <c r="E34" s="43"/>
      <c r="F34" s="437"/>
      <c r="G34" s="438"/>
      <c r="H34" s="438"/>
      <c r="I34" s="438"/>
      <c r="J34" s="45" t="s">
        <v>50</v>
      </c>
      <c r="K34" s="45" t="s">
        <v>87</v>
      </c>
      <c r="L34" s="43" t="s">
        <v>88</v>
      </c>
      <c r="M34" s="45"/>
      <c r="N34" s="45"/>
      <c r="O34" s="45"/>
      <c r="P34" s="45"/>
      <c r="Q34" s="22"/>
      <c r="R34" s="22"/>
      <c r="S34" s="443"/>
      <c r="T34" s="367"/>
      <c r="U34" s="443"/>
      <c r="V34" s="443"/>
      <c r="W34" s="443"/>
      <c r="X34" s="443"/>
      <c r="Y34" s="449">
        <f>cben</f>
        <v>0</v>
      </c>
      <c r="Z34" s="449"/>
      <c r="AA34" s="132"/>
      <c r="AB34" s="19"/>
      <c r="AC34" s="19"/>
      <c r="AD34" s="141"/>
      <c r="AF34" s="43"/>
      <c r="AG34" s="43"/>
      <c r="AH34" s="43"/>
      <c r="AI34" s="115"/>
    </row>
    <row r="35" spans="1:35" s="6" customFormat="1" ht="15.45" customHeight="1">
      <c r="A35" s="86" t="s">
        <v>174</v>
      </c>
      <c r="B35" s="43"/>
      <c r="C35" s="43"/>
      <c r="D35" s="43"/>
      <c r="E35" s="43"/>
      <c r="F35" s="43"/>
      <c r="G35" s="46"/>
      <c r="H35" s="43"/>
      <c r="I35" s="43"/>
      <c r="J35" s="45" t="s">
        <v>50</v>
      </c>
      <c r="K35" s="45" t="s">
        <v>87</v>
      </c>
      <c r="L35" s="43" t="s">
        <v>88</v>
      </c>
      <c r="M35" s="45"/>
      <c r="N35" s="45"/>
      <c r="O35" s="45"/>
      <c r="P35" s="45"/>
      <c r="Q35" s="16"/>
      <c r="R35" s="16"/>
      <c r="S35" s="442"/>
      <c r="T35" s="367"/>
      <c r="U35" s="442"/>
      <c r="V35" s="442"/>
      <c r="W35" s="442"/>
      <c r="X35" s="442"/>
      <c r="Y35" s="449">
        <f>cben2</f>
        <v>0</v>
      </c>
      <c r="Z35" s="449"/>
      <c r="AA35" s="132"/>
      <c r="AD35" s="17"/>
      <c r="AH35" s="43"/>
      <c r="AI35" s="115"/>
    </row>
    <row r="36" spans="1:35" s="6" customFormat="1" ht="15.6">
      <c r="A36" s="86"/>
      <c r="B36" s="43"/>
      <c r="C36" s="43"/>
      <c r="D36" s="43"/>
      <c r="E36" s="43"/>
      <c r="F36" s="43"/>
      <c r="G36" s="46"/>
      <c r="H36" s="43"/>
      <c r="I36" s="43"/>
      <c r="J36" s="45"/>
      <c r="K36" s="45"/>
      <c r="L36" s="43"/>
      <c r="M36" s="45"/>
      <c r="N36" s="45"/>
      <c r="O36" s="45"/>
      <c r="P36" s="45"/>
      <c r="Q36" s="16"/>
      <c r="R36" s="16"/>
      <c r="S36" s="442"/>
      <c r="T36" s="367"/>
      <c r="U36" s="442"/>
      <c r="V36" s="442"/>
      <c r="W36" s="442"/>
      <c r="X36" s="442"/>
      <c r="Y36" s="450"/>
      <c r="Z36" s="450"/>
      <c r="AA36" s="132"/>
      <c r="AD36" s="36"/>
      <c r="AH36" s="43"/>
      <c r="AI36" s="115"/>
    </row>
    <row r="37" spans="1:35" ht="15.6">
      <c r="A37" s="86"/>
      <c r="B37" s="43"/>
      <c r="C37" s="43"/>
      <c r="D37" s="43"/>
      <c r="E37" s="43"/>
      <c r="F37" s="435"/>
      <c r="G37" s="436"/>
      <c r="H37" s="87" t="s">
        <v>19</v>
      </c>
      <c r="I37" s="87"/>
      <c r="J37" s="45"/>
      <c r="K37" s="151"/>
      <c r="L37" s="148"/>
      <c r="M37" s="122"/>
      <c r="N37" s="149"/>
      <c r="O37" s="45"/>
      <c r="P37" s="113"/>
      <c r="Q37" s="125"/>
      <c r="R37" s="124"/>
      <c r="S37" s="446"/>
      <c r="T37" s="367"/>
      <c r="U37" s="444"/>
      <c r="V37" s="444"/>
      <c r="W37" s="442"/>
      <c r="X37" s="442"/>
      <c r="Y37" s="450"/>
      <c r="Z37" s="450"/>
      <c r="AA37" s="132"/>
      <c r="AB37" s="6"/>
      <c r="AC37" s="126"/>
      <c r="AD37" s="17"/>
    </row>
    <row r="38" spans="1:35" ht="15.6">
      <c r="A38" s="86"/>
      <c r="B38" s="43"/>
      <c r="C38" s="43"/>
      <c r="D38" s="43"/>
      <c r="E38" s="43"/>
      <c r="F38" s="435"/>
      <c r="G38" s="436"/>
      <c r="H38" s="87" t="s">
        <v>19</v>
      </c>
      <c r="I38" s="87"/>
      <c r="J38" s="45"/>
      <c r="K38" s="151"/>
      <c r="L38" s="148"/>
      <c r="M38" s="122"/>
      <c r="N38" s="149"/>
      <c r="O38" s="45"/>
      <c r="P38" s="113"/>
      <c r="Q38" s="125"/>
      <c r="R38" s="124"/>
      <c r="S38" s="446"/>
      <c r="T38" s="367"/>
      <c r="U38" s="444"/>
      <c r="V38" s="444"/>
      <c r="W38" s="442"/>
      <c r="X38" s="442"/>
      <c r="Y38" s="450"/>
      <c r="Z38" s="450"/>
      <c r="AA38" s="132"/>
      <c r="AB38" s="6"/>
      <c r="AC38" s="6"/>
    </row>
    <row r="39" spans="1:35" ht="15.6">
      <c r="A39" s="86" t="s">
        <v>51</v>
      </c>
      <c r="B39" s="43"/>
      <c r="C39" s="43"/>
      <c r="D39" s="43"/>
      <c r="E39" s="43"/>
      <c r="F39" s="433">
        <v>16770</v>
      </c>
      <c r="G39" s="434"/>
      <c r="H39" s="87" t="s">
        <v>19</v>
      </c>
      <c r="I39" s="162"/>
      <c r="J39" s="45"/>
      <c r="K39" s="151"/>
      <c r="L39" s="148"/>
      <c r="M39" s="122"/>
      <c r="N39" s="149"/>
      <c r="O39" s="45"/>
      <c r="P39" s="113"/>
      <c r="Q39" s="125"/>
      <c r="R39" s="124"/>
      <c r="S39" s="446"/>
      <c r="T39" s="367"/>
      <c r="U39" s="444"/>
      <c r="V39" s="444"/>
      <c r="W39" s="442"/>
      <c r="X39" s="442"/>
      <c r="Y39" s="450"/>
      <c r="Z39" s="450"/>
      <c r="AA39" s="132"/>
      <c r="AB39" s="6"/>
      <c r="AC39" s="6"/>
    </row>
    <row r="40" spans="1:35" ht="15.6">
      <c r="A40" s="86" t="s">
        <v>52</v>
      </c>
      <c r="B40" s="43"/>
      <c r="C40" s="43"/>
      <c r="D40" s="43"/>
      <c r="E40" s="43"/>
      <c r="F40" s="452"/>
      <c r="G40" s="452"/>
      <c r="H40" s="87" t="s">
        <v>19</v>
      </c>
      <c r="I40" s="87"/>
      <c r="J40" s="45"/>
      <c r="K40" s="151"/>
      <c r="L40" s="152"/>
      <c r="M40" s="153"/>
      <c r="N40" s="121"/>
      <c r="O40" s="88"/>
      <c r="P40" s="113"/>
      <c r="Q40" s="125"/>
      <c r="R40" s="124"/>
      <c r="S40" s="446"/>
      <c r="T40" s="367"/>
      <c r="U40" s="445"/>
      <c r="V40" s="339"/>
      <c r="W40" s="445"/>
      <c r="X40" s="445"/>
      <c r="Y40" s="450"/>
      <c r="Z40" s="450"/>
      <c r="AA40" s="132"/>
      <c r="AB40" s="6"/>
      <c r="AC40" s="6"/>
    </row>
    <row r="41" spans="1:35" ht="15.6">
      <c r="A41" s="89" t="s">
        <v>53</v>
      </c>
      <c r="B41" s="90"/>
      <c r="C41" s="90"/>
      <c r="D41" s="90"/>
      <c r="E41" s="67"/>
      <c r="F41" s="2"/>
      <c r="G41" s="70"/>
      <c r="H41" s="91"/>
      <c r="I41" s="67"/>
      <c r="K41" s="78"/>
      <c r="L41" s="67"/>
      <c r="M41" s="78"/>
      <c r="N41" s="78"/>
      <c r="O41" s="78"/>
      <c r="P41" s="67" t="s">
        <v>107</v>
      </c>
      <c r="Q41" s="78"/>
      <c r="R41" s="78"/>
      <c r="S41" s="442"/>
      <c r="T41" s="367"/>
      <c r="U41" s="442"/>
      <c r="V41" s="442"/>
      <c r="W41" s="442"/>
      <c r="X41" s="442"/>
      <c r="Y41" s="449">
        <f>_med1+_med2</f>
        <v>0</v>
      </c>
      <c r="Z41" s="449"/>
      <c r="AA41" s="132"/>
      <c r="AB41" s="6"/>
      <c r="AC41" s="6"/>
    </row>
    <row r="42" spans="1:35">
      <c r="A42" s="6"/>
      <c r="B42" s="4"/>
      <c r="C42" s="4"/>
      <c r="D42" s="4"/>
      <c r="E42" s="92"/>
      <c r="F42" s="92"/>
      <c r="G42" s="93"/>
      <c r="H42" s="92"/>
      <c r="I42" s="92"/>
      <c r="J42" s="11"/>
      <c r="K42" s="16"/>
      <c r="L42" s="11"/>
      <c r="M42" s="16"/>
      <c r="N42" s="16"/>
      <c r="O42" s="16"/>
      <c r="P42" s="94"/>
      <c r="Q42" s="16"/>
      <c r="R42" s="16"/>
      <c r="S42" s="16"/>
      <c r="T42" s="16"/>
      <c r="U42" s="16"/>
      <c r="V42" s="94"/>
      <c r="W42" s="94"/>
      <c r="X42" s="94" t="s">
        <v>54</v>
      </c>
      <c r="Y42" s="449">
        <f>SUM(Y34:Z41)</f>
        <v>0</v>
      </c>
      <c r="Z42" s="449"/>
      <c r="AA42" s="132"/>
      <c r="AB42" s="6"/>
      <c r="AC42" s="6"/>
    </row>
    <row r="43" spans="1:35">
      <c r="A43" s="138"/>
      <c r="B43" s="26"/>
      <c r="C43" s="26"/>
      <c r="D43" s="26"/>
      <c r="E43" s="26"/>
      <c r="F43" s="26"/>
      <c r="G43" s="50"/>
      <c r="H43" s="26"/>
      <c r="I43" s="26"/>
      <c r="J43" s="11"/>
      <c r="K43" s="16"/>
      <c r="L43" s="11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7"/>
      <c r="Z43" s="6"/>
      <c r="AA43" s="6"/>
      <c r="AB43" s="6"/>
      <c r="AC43" s="6"/>
    </row>
    <row r="44" spans="1:35">
      <c r="A44" s="138"/>
      <c r="B44" s="26"/>
      <c r="C44" s="26"/>
      <c r="D44" s="26"/>
      <c r="E44" s="27"/>
      <c r="F44" s="27"/>
      <c r="G44" s="432" t="s">
        <v>144</v>
      </c>
      <c r="H44" s="339"/>
      <c r="I44" s="49" t="s">
        <v>12</v>
      </c>
      <c r="J44" s="49" t="s">
        <v>11</v>
      </c>
      <c r="K44" s="150" t="s">
        <v>83</v>
      </c>
      <c r="L44" s="49" t="s">
        <v>15</v>
      </c>
      <c r="M44" s="150" t="s">
        <v>146</v>
      </c>
      <c r="N44" s="49" t="s">
        <v>16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6"/>
      <c r="AA44" s="6"/>
      <c r="AB44" s="95"/>
      <c r="AC44" s="6"/>
    </row>
    <row r="45" spans="1:35">
      <c r="A45" s="6"/>
      <c r="B45" s="6"/>
      <c r="C45" s="6"/>
      <c r="D45" s="6"/>
      <c r="E45" s="11"/>
      <c r="F45" s="11"/>
      <c r="G45" s="432" t="s">
        <v>145</v>
      </c>
      <c r="H45" s="339"/>
      <c r="I45" s="123">
        <v>261</v>
      </c>
      <c r="J45" s="123">
        <v>221</v>
      </c>
      <c r="K45" s="123">
        <v>204</v>
      </c>
      <c r="L45" s="309">
        <v>226</v>
      </c>
      <c r="M45" s="161">
        <v>234</v>
      </c>
      <c r="N45" s="123">
        <v>214</v>
      </c>
    </row>
    <row r="46" spans="1:35">
      <c r="G46" s="18"/>
      <c r="H46" s="11"/>
      <c r="I46" s="11"/>
      <c r="J46" s="11"/>
      <c r="K46" s="11"/>
      <c r="L46" s="16"/>
    </row>
    <row r="48" spans="1:35">
      <c r="I48" s="333"/>
    </row>
  </sheetData>
  <sheetCalcPr fullCalcOnLoad="1"/>
  <mergeCells count="89">
    <mergeCell ref="Y39:Z39"/>
    <mergeCell ref="Y40:Z40"/>
    <mergeCell ref="S39:T39"/>
    <mergeCell ref="W38:X38"/>
    <mergeCell ref="S38:T38"/>
    <mergeCell ref="U38:V38"/>
    <mergeCell ref="Y38:Z38"/>
    <mergeCell ref="W40:X40"/>
    <mergeCell ref="Y42:Z42"/>
    <mergeCell ref="S41:T41"/>
    <mergeCell ref="F33:I33"/>
    <mergeCell ref="F40:G40"/>
    <mergeCell ref="F37:G37"/>
    <mergeCell ref="S40:T40"/>
    <mergeCell ref="W36:X36"/>
    <mergeCell ref="W37:X37"/>
    <mergeCell ref="Y41:Z41"/>
    <mergeCell ref="W39:X39"/>
    <mergeCell ref="W41:X41"/>
    <mergeCell ref="U41:V41"/>
    <mergeCell ref="U40:V40"/>
    <mergeCell ref="U39:V39"/>
    <mergeCell ref="S37:T37"/>
    <mergeCell ref="Y33:Z33"/>
    <mergeCell ref="Y34:Z34"/>
    <mergeCell ref="Y35:Z35"/>
    <mergeCell ref="Y36:Z36"/>
    <mergeCell ref="Y37:Z37"/>
    <mergeCell ref="W35:X35"/>
    <mergeCell ref="W34:X34"/>
    <mergeCell ref="S34:T34"/>
    <mergeCell ref="U35:V35"/>
    <mergeCell ref="U37:V37"/>
    <mergeCell ref="U36:V36"/>
    <mergeCell ref="U34:V34"/>
    <mergeCell ref="S35:T35"/>
    <mergeCell ref="S36:T36"/>
    <mergeCell ref="A18:B18"/>
    <mergeCell ref="A19:B19"/>
    <mergeCell ref="A6:B6"/>
    <mergeCell ref="A20:B20"/>
    <mergeCell ref="A27:B27"/>
    <mergeCell ref="A21:B21"/>
    <mergeCell ref="A22:B22"/>
    <mergeCell ref="A26:B26"/>
    <mergeCell ref="A25:B25"/>
    <mergeCell ref="A23:B23"/>
    <mergeCell ref="A24:B24"/>
    <mergeCell ref="G45:H45"/>
    <mergeCell ref="F39:G39"/>
    <mergeCell ref="F38:G38"/>
    <mergeCell ref="F34:I34"/>
    <mergeCell ref="A28:B28"/>
    <mergeCell ref="A30:B30"/>
    <mergeCell ref="A29:B29"/>
    <mergeCell ref="G44:H44"/>
    <mergeCell ref="A16:B16"/>
    <mergeCell ref="A17:B17"/>
    <mergeCell ref="G2:G3"/>
    <mergeCell ref="A10:B10"/>
    <mergeCell ref="A15:B15"/>
    <mergeCell ref="A7:B7"/>
    <mergeCell ref="A8:B8"/>
    <mergeCell ref="A9:B9"/>
    <mergeCell ref="A12:B12"/>
    <mergeCell ref="A11:B11"/>
    <mergeCell ref="Z1:Z3"/>
    <mergeCell ref="Q2:Q3"/>
    <mergeCell ref="R2:R3"/>
    <mergeCell ref="S2:S3"/>
    <mergeCell ref="T2:T3"/>
    <mergeCell ref="U2:U3"/>
    <mergeCell ref="V2:V3"/>
    <mergeCell ref="I1:I3"/>
    <mergeCell ref="J1:J3"/>
    <mergeCell ref="K1:K3"/>
    <mergeCell ref="A13:B13"/>
    <mergeCell ref="A14:B14"/>
    <mergeCell ref="A5:B5"/>
    <mergeCell ref="O1:O3"/>
    <mergeCell ref="P1:P3"/>
    <mergeCell ref="Q1:R1"/>
    <mergeCell ref="S1:V1"/>
    <mergeCell ref="D2:D3"/>
    <mergeCell ref="E2:E3"/>
    <mergeCell ref="F2:F3"/>
    <mergeCell ref="D1:G1"/>
    <mergeCell ref="H1:H3"/>
    <mergeCell ref="L1:L3"/>
  </mergeCells>
  <printOptions horizontalCentered="1"/>
  <pageMargins left="0.25" right="0.25" top="0.2" bottom="0.2" header="0.5" footer="0"/>
  <pageSetup paperSize="5" scale="58" orientation="landscape" r:id="rId1"/>
  <headerFooter alignWithMargins="0">
    <oddFooter>&amp;C2 of 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M58"/>
  <sheetViews>
    <sheetView zoomScale="65" zoomScaleNormal="65" workbookViewId="0">
      <selection activeCell="F43" sqref="F43"/>
    </sheetView>
  </sheetViews>
  <sheetFormatPr defaultColWidth="9.109375" defaultRowHeight="15"/>
  <cols>
    <col min="1" max="1" width="8.33203125" style="1" customWidth="1"/>
    <col min="2" max="2" width="88" style="1" customWidth="1"/>
    <col min="3" max="3" width="10.5546875" style="1" bestFit="1" customWidth="1"/>
    <col min="4" max="4" width="5.33203125" style="1" bestFit="1" customWidth="1"/>
    <col min="5" max="5" width="10.6640625" style="1" customWidth="1"/>
    <col min="6" max="6" width="6.6640625" style="1" bestFit="1" customWidth="1"/>
    <col min="7" max="7" width="6.5546875" style="1" bestFit="1" customWidth="1"/>
    <col min="8" max="8" width="9.44140625" style="1" bestFit="1" customWidth="1"/>
    <col min="9" max="9" width="10.6640625" style="1" customWidth="1"/>
    <col min="10" max="10" width="6.5546875" style="7" bestFit="1" customWidth="1"/>
    <col min="11" max="11" width="6.6640625" style="7" bestFit="1" customWidth="1"/>
    <col min="12" max="12" width="15.109375" style="14" bestFit="1" customWidth="1"/>
    <col min="13" max="13" width="5.6640625" style="7" customWidth="1"/>
    <col min="14" max="14" width="14.88671875" style="8" customWidth="1"/>
    <col min="15" max="15" width="19.5546875" style="13" customWidth="1"/>
    <col min="16" max="16" width="14.5546875" style="6" customWidth="1"/>
    <col min="17" max="17" width="6.33203125" style="6" customWidth="1"/>
    <col min="18" max="16384" width="9.109375" style="6"/>
  </cols>
  <sheetData>
    <row r="1" spans="1:39" ht="23.25" customHeight="1">
      <c r="A1" s="2"/>
      <c r="B1" s="236"/>
      <c r="C1" s="2"/>
      <c r="D1" s="2"/>
      <c r="E1" s="2"/>
      <c r="F1" s="2"/>
      <c r="G1" s="2"/>
      <c r="H1" s="2"/>
      <c r="I1" s="2"/>
      <c r="J1" s="67"/>
      <c r="K1" s="67"/>
      <c r="L1" s="70"/>
      <c r="M1" s="67"/>
      <c r="N1" s="78"/>
      <c r="O1" s="96"/>
    </row>
    <row r="2" spans="1:39" ht="23.25" customHeight="1">
      <c r="A2" s="6"/>
      <c r="B2" s="170"/>
      <c r="C2" s="6"/>
      <c r="D2" s="6"/>
      <c r="E2" s="6"/>
      <c r="F2" s="6"/>
      <c r="G2" s="6"/>
      <c r="H2" s="6"/>
      <c r="I2" s="6"/>
      <c r="J2" s="11"/>
      <c r="K2" s="11"/>
      <c r="L2" s="18"/>
      <c r="M2" s="11"/>
      <c r="N2" s="16"/>
      <c r="O2" s="17"/>
    </row>
    <row r="3" spans="1:39" ht="23.25" customHeight="1">
      <c r="A3" s="6"/>
      <c r="B3" s="6"/>
      <c r="C3" s="75"/>
      <c r="D3" s="386" t="s">
        <v>127</v>
      </c>
      <c r="E3" s="387"/>
      <c r="F3" s="387"/>
      <c r="G3" s="388"/>
      <c r="H3" s="374" t="s">
        <v>113</v>
      </c>
      <c r="I3" s="363" t="s">
        <v>114</v>
      </c>
      <c r="J3" s="11"/>
      <c r="K3" s="11"/>
      <c r="L3" s="18"/>
      <c r="M3" s="11"/>
      <c r="N3" s="16"/>
      <c r="O3" s="17"/>
    </row>
    <row r="4" spans="1:39" ht="23.25" customHeight="1">
      <c r="A4" s="6"/>
      <c r="B4" s="6"/>
      <c r="C4" s="10" t="s">
        <v>108</v>
      </c>
      <c r="D4" s="468" t="s">
        <v>110</v>
      </c>
      <c r="E4" s="407" t="s">
        <v>111</v>
      </c>
      <c r="F4" s="407" t="s">
        <v>112</v>
      </c>
      <c r="G4" s="394" t="s">
        <v>161</v>
      </c>
      <c r="H4" s="403"/>
      <c r="I4" s="364"/>
      <c r="J4" s="11"/>
      <c r="K4" s="11"/>
      <c r="L4" s="18"/>
      <c r="M4" s="11"/>
      <c r="N4" s="16"/>
      <c r="O4" s="17"/>
    </row>
    <row r="5" spans="1:39" ht="23.25" customHeight="1">
      <c r="A5" s="6"/>
      <c r="B5" s="6"/>
      <c r="C5" s="130" t="s">
        <v>109</v>
      </c>
      <c r="D5" s="404"/>
      <c r="E5" s="469"/>
      <c r="F5" s="469"/>
      <c r="G5" s="469"/>
      <c r="H5" s="404"/>
      <c r="I5" s="365"/>
      <c r="J5" s="11"/>
      <c r="K5" s="11"/>
      <c r="L5" s="18"/>
      <c r="M5" s="11"/>
      <c r="N5" s="16"/>
      <c r="O5" s="17"/>
    </row>
    <row r="6" spans="1:39" ht="17.399999999999999">
      <c r="A6" s="464" t="s">
        <v>55</v>
      </c>
      <c r="B6" s="465"/>
      <c r="C6" s="85"/>
      <c r="D6" s="85"/>
      <c r="E6" s="85"/>
      <c r="F6" s="85"/>
      <c r="G6" s="85"/>
      <c r="H6" s="85"/>
      <c r="I6" s="85"/>
      <c r="J6" s="76" t="s">
        <v>0</v>
      </c>
      <c r="K6" s="76"/>
      <c r="L6" s="97" t="s">
        <v>4</v>
      </c>
      <c r="M6" s="76" t="s">
        <v>5</v>
      </c>
      <c r="N6" s="76" t="s">
        <v>7</v>
      </c>
      <c r="O6" s="230"/>
    </row>
    <row r="7" spans="1:39" ht="17.399999999999999">
      <c r="A7" s="466"/>
      <c r="B7" s="467"/>
      <c r="C7" s="163"/>
      <c r="D7" s="163"/>
      <c r="E7" s="163"/>
      <c r="F7" s="163"/>
      <c r="G7" s="163"/>
      <c r="H7" s="163"/>
      <c r="I7" s="163"/>
      <c r="J7" s="77" t="s">
        <v>1</v>
      </c>
      <c r="K7" s="77" t="s">
        <v>2</v>
      </c>
      <c r="L7" s="98" t="s">
        <v>3</v>
      </c>
      <c r="M7" s="77" t="s">
        <v>6</v>
      </c>
      <c r="N7" s="77" t="s">
        <v>56</v>
      </c>
      <c r="O7" s="231" t="s">
        <v>8</v>
      </c>
    </row>
    <row r="8" spans="1:39" ht="15.6">
      <c r="A8" s="99">
        <v>4000</v>
      </c>
      <c r="B8" s="100" t="s">
        <v>57</v>
      </c>
      <c r="C8" s="100"/>
      <c r="D8" s="100"/>
      <c r="E8" s="100"/>
      <c r="F8" s="100"/>
      <c r="G8" s="100"/>
      <c r="H8" s="100"/>
      <c r="I8" s="100"/>
    </row>
    <row r="9" spans="1:39">
      <c r="A9" s="456" t="s">
        <v>78</v>
      </c>
      <c r="B9" s="457"/>
      <c r="C9" s="202"/>
      <c r="D9" s="202"/>
      <c r="E9" s="202"/>
      <c r="F9" s="202"/>
      <c r="G9" s="202"/>
      <c r="H9" s="202"/>
      <c r="I9" s="206">
        <v>430009</v>
      </c>
      <c r="J9" s="203"/>
      <c r="K9" s="203"/>
      <c r="L9" s="204"/>
      <c r="M9" s="203"/>
      <c r="N9" s="205">
        <v>4309</v>
      </c>
      <c r="O9" s="298"/>
      <c r="P9" s="197">
        <v>6.0199999999999997E-2</v>
      </c>
    </row>
    <row r="10" spans="1:39">
      <c r="A10" s="405" t="s">
        <v>58</v>
      </c>
      <c r="B10" s="459"/>
      <c r="C10" s="150" t="str">
        <f>IF(O10&lt;1,"",Certificated!$T$5)</f>
        <v/>
      </c>
      <c r="D10" s="150" t="str">
        <f>IF(O10&gt;0,"010","")</f>
        <v/>
      </c>
      <c r="E10" s="218" t="str">
        <f>IF(O10&gt;1,(VLOOKUP(H10,Programs!$1:$1048576,4,FALSE))," ")</f>
        <v xml:space="preserve"> </v>
      </c>
      <c r="F10" s="218" t="str">
        <f>IF(O10&gt;1,(VLOOKUP(H10,Programs!$1:$1048576,5,FALSE))," ")</f>
        <v xml:space="preserve"> </v>
      </c>
      <c r="G10" s="294"/>
      <c r="H10" s="150" t="str">
        <f>IF(O10&lt;1,"",IF(Certificated!$I$3&lt;&gt;"",Certificated!$I$3,""))</f>
        <v/>
      </c>
      <c r="I10" s="165">
        <v>430010</v>
      </c>
      <c r="J10" s="172" t="str">
        <f>IF(O10&gt;1,(VLOOKUP(H10,Programs!$1:$1048576,3,FALSE))," ")</f>
        <v xml:space="preserve"> </v>
      </c>
      <c r="K10" s="295"/>
      <c r="L10" s="296"/>
      <c r="M10" s="295"/>
      <c r="N10" s="165">
        <v>4310</v>
      </c>
      <c r="O10" s="297"/>
    </row>
    <row r="11" spans="1:39" s="107" customFormat="1" ht="17.25" customHeight="1">
      <c r="A11" s="456" t="s">
        <v>1494</v>
      </c>
      <c r="B11" s="457"/>
      <c r="C11" s="206" t="str">
        <f>IF(O11&lt;1,"",Certificated!$T$5)</f>
        <v/>
      </c>
      <c r="D11" s="206" t="str">
        <f>IF(O11&gt;0,"010","")</f>
        <v/>
      </c>
      <c r="E11" s="240" t="str">
        <f>IF(O11&gt;1,(VLOOKUP(H11,Programs!$1:$1048576,4,FALSE))," ")</f>
        <v xml:space="preserve"> </v>
      </c>
      <c r="F11" s="240" t="str">
        <f>IF(O11&gt;1,(VLOOKUP(H11,Programs!$1:$1048576,5,FALSE))," ")</f>
        <v xml:space="preserve"> </v>
      </c>
      <c r="G11" s="241"/>
      <c r="H11" s="206" t="str">
        <f>IF(O11&lt;1,"",IF(Certificated!$I$3&lt;&gt;"",Certificated!$I$3,""))</f>
        <v/>
      </c>
      <c r="I11" s="206">
        <v>430098</v>
      </c>
      <c r="J11" s="206" t="str">
        <f>IF(O11&gt;1,(VLOOKUP(H11,Programs!$1:$1048576,3,FALSE))," ")</f>
        <v xml:space="preserve"> </v>
      </c>
      <c r="K11" s="242"/>
      <c r="L11" s="243"/>
      <c r="M11" s="242"/>
      <c r="N11" s="206">
        <v>4398</v>
      </c>
      <c r="O11" s="232">
        <f>(_cer1+cben+_med1+clas+Classified!cben2+_med2)*0.02</f>
        <v>0</v>
      </c>
      <c r="P11" s="462"/>
      <c r="Q11" s="463"/>
      <c r="R11" s="148"/>
      <c r="S11" s="148"/>
      <c r="T11" s="191"/>
      <c r="U11" s="148"/>
      <c r="V11" s="149"/>
      <c r="W11" s="198"/>
      <c r="X11" s="462"/>
      <c r="Y11" s="463"/>
      <c r="Z11" s="148"/>
      <c r="AA11" s="148"/>
      <c r="AB11" s="148"/>
      <c r="AC11" s="148"/>
      <c r="AD11" s="148"/>
      <c r="AE11" s="148"/>
      <c r="AF11" s="148"/>
      <c r="AG11" s="148"/>
      <c r="AH11" s="148"/>
      <c r="AI11" s="191"/>
      <c r="AJ11" s="148"/>
      <c r="AK11" s="149"/>
      <c r="AL11" s="198"/>
      <c r="AM11" s="462"/>
    </row>
    <row r="12" spans="1:39">
      <c r="A12" s="405" t="s">
        <v>102</v>
      </c>
      <c r="B12" s="459"/>
      <c r="C12" s="150" t="str">
        <f>IF(O12&lt;1,"",Certificated!$T$5)</f>
        <v/>
      </c>
      <c r="D12" s="150" t="str">
        <f t="shared" ref="D12:D18" si="0">IF(O12&gt;0,"010","")</f>
        <v/>
      </c>
      <c r="E12" s="218" t="str">
        <f>IF(O12&gt;1,(VLOOKUP(H12,Programs!$1:$1048576,4,FALSE))," ")</f>
        <v xml:space="preserve"> </v>
      </c>
      <c r="F12" s="218" t="str">
        <f>IF(O12&gt;1,(VLOOKUP(H12,Programs!$1:$1048576,5,FALSE))," ")</f>
        <v xml:space="preserve"> </v>
      </c>
      <c r="G12" s="294"/>
      <c r="H12" s="150" t="str">
        <f>IF(O12&lt;1,"",IF(Certificated!$I$3&lt;&gt;"",Certificated!$I$3,""))</f>
        <v/>
      </c>
      <c r="I12" s="168">
        <v>440001</v>
      </c>
      <c r="J12" s="172" t="str">
        <f>IF(O12&gt;1,(VLOOKUP(H12,Programs!$1:$1048576,3,FALSE))," ")</f>
        <v xml:space="preserve"> </v>
      </c>
      <c r="K12" s="295"/>
      <c r="L12" s="296"/>
      <c r="M12" s="295"/>
      <c r="N12" s="49">
        <v>4490</v>
      </c>
      <c r="O12" s="293"/>
    </row>
    <row r="13" spans="1:39">
      <c r="A13" s="405" t="s">
        <v>103</v>
      </c>
      <c r="B13" s="399"/>
      <c r="C13" s="150" t="str">
        <f>IF(O13&lt;1,"",Certificated!$T$5)</f>
        <v/>
      </c>
      <c r="D13" s="150" t="str">
        <f t="shared" si="0"/>
        <v/>
      </c>
      <c r="E13" s="218" t="str">
        <f>IF(O13&gt;1,(VLOOKUP(H13,Programs!$1:$1048576,4,FALSE))," ")</f>
        <v xml:space="preserve"> </v>
      </c>
      <c r="F13" s="218" t="str">
        <f>IF(O13&gt;1,(VLOOKUP(H13,Programs!$1:$1048576,5,FALSE))," ")</f>
        <v xml:space="preserve"> </v>
      </c>
      <c r="G13" s="294"/>
      <c r="H13" s="150" t="str">
        <f>IF(O13&lt;1,"",IF(Certificated!$I$3&lt;&gt;"",Certificated!$I$3,""))</f>
        <v/>
      </c>
      <c r="I13" s="49">
        <v>440010</v>
      </c>
      <c r="J13" s="172" t="str">
        <f>IF(O13&gt;1,(VLOOKUP(H13,Programs!$1:$1048576,3,FALSE))," ")</f>
        <v xml:space="preserve"> </v>
      </c>
      <c r="K13" s="295"/>
      <c r="L13" s="296"/>
      <c r="M13" s="295"/>
      <c r="N13" s="49">
        <v>4410</v>
      </c>
      <c r="O13" s="293"/>
    </row>
    <row r="14" spans="1:39">
      <c r="A14" s="458" t="s">
        <v>96</v>
      </c>
      <c r="B14" s="339"/>
      <c r="C14" s="150" t="str">
        <f>IF(O14&lt;1,"",Certificated!$T$5)</f>
        <v/>
      </c>
      <c r="D14" s="150" t="str">
        <f t="shared" si="0"/>
        <v/>
      </c>
      <c r="E14" s="218" t="str">
        <f>IF(O14&gt;1,(VLOOKUP(H14,Programs!$1:$1048576,4,FALSE))," ")</f>
        <v xml:space="preserve"> </v>
      </c>
      <c r="F14" s="218" t="str">
        <f>IF(O14&gt;1,(VLOOKUP(H14,Programs!$1:$1048576,5,FALSE))," ")</f>
        <v xml:space="preserve"> </v>
      </c>
      <c r="G14" s="294"/>
      <c r="H14" s="150" t="str">
        <f>IF(O14&lt;1,"",IF(Certificated!$I$3&lt;&gt;"",Certificated!$I$3,""))</f>
        <v/>
      </c>
      <c r="I14" s="49">
        <v>420010</v>
      </c>
      <c r="J14" s="172" t="str">
        <f>IF(O14&gt;1,(VLOOKUP(H14,Programs!$1:$1048576,3,FALSE))," ")</f>
        <v xml:space="preserve"> </v>
      </c>
      <c r="K14" s="295"/>
      <c r="L14" s="296"/>
      <c r="M14" s="295"/>
      <c r="N14" s="49">
        <v>4210</v>
      </c>
      <c r="O14" s="293"/>
    </row>
    <row r="15" spans="1:39">
      <c r="A15" s="458" t="s">
        <v>59</v>
      </c>
      <c r="B15" s="339"/>
      <c r="C15" s="150" t="str">
        <f>IF(O15&lt;1,"",Certificated!$T$5)</f>
        <v/>
      </c>
      <c r="D15" s="150" t="str">
        <f t="shared" si="0"/>
        <v/>
      </c>
      <c r="E15" s="218" t="str">
        <f>IF(O15&gt;1,(VLOOKUP(H15,Programs!$1:$1048576,4,FALSE))," ")</f>
        <v xml:space="preserve"> </v>
      </c>
      <c r="F15" s="218" t="str">
        <f>IF(O15&gt;1,(VLOOKUP(H15,Programs!$1:$1048576,5,FALSE))," ")</f>
        <v xml:space="preserve"> </v>
      </c>
      <c r="G15" s="294"/>
      <c r="H15" s="150" t="str">
        <f>IF(O15&lt;1,"",IF(Certificated!$I$3&lt;&gt;"",Certificated!$I$3,""))</f>
        <v/>
      </c>
      <c r="I15" s="49">
        <v>430002</v>
      </c>
      <c r="J15" s="172" t="str">
        <f>IF(O15&gt;1,(VLOOKUP(H15,Programs!$1:$1048576,3,FALSE))," ")</f>
        <v xml:space="preserve"> </v>
      </c>
      <c r="K15" s="295"/>
      <c r="L15" s="296"/>
      <c r="M15" s="295"/>
      <c r="N15" s="49">
        <v>4502</v>
      </c>
      <c r="O15" s="293"/>
    </row>
    <row r="16" spans="1:39">
      <c r="A16" s="405" t="s">
        <v>60</v>
      </c>
      <c r="B16" s="459"/>
      <c r="C16" s="150" t="str">
        <f>IF(O16&lt;1,"",Certificated!$T$5)</f>
        <v/>
      </c>
      <c r="D16" s="150" t="str">
        <f t="shared" si="0"/>
        <v/>
      </c>
      <c r="E16" s="218" t="str">
        <f>IF(O16&gt;1,(VLOOKUP(H16,Programs!$1:$1048576,4,FALSE))," ")</f>
        <v xml:space="preserve"> </v>
      </c>
      <c r="F16" s="218" t="str">
        <f>IF(O16&gt;1,(VLOOKUP(H16,Programs!$1:$1048576,5,FALSE))," ")</f>
        <v xml:space="preserve"> </v>
      </c>
      <c r="G16" s="294"/>
      <c r="H16" s="150" t="str">
        <f>IF(O16&lt;1,"",IF(Certificated!$I$3&lt;&gt;"",Certificated!$I$3,""))</f>
        <v/>
      </c>
      <c r="I16" s="49">
        <v>430001</v>
      </c>
      <c r="J16" s="172" t="str">
        <f>IF(O16&gt;1,(VLOOKUP(H16,Programs!$1:$1048576,3,FALSE))," ")</f>
        <v xml:space="preserve"> </v>
      </c>
      <c r="K16" s="295"/>
      <c r="L16" s="296"/>
      <c r="M16" s="295"/>
      <c r="N16" s="49">
        <v>4501</v>
      </c>
      <c r="O16" s="293"/>
    </row>
    <row r="17" spans="1:17">
      <c r="A17" s="405" t="s">
        <v>97</v>
      </c>
      <c r="B17" s="399"/>
      <c r="C17" s="150" t="str">
        <f>IF(O17&lt;1,"",Certificated!$T$5)</f>
        <v/>
      </c>
      <c r="D17" s="150" t="str">
        <f t="shared" si="0"/>
        <v/>
      </c>
      <c r="E17" s="218" t="str">
        <f>IF(O17&gt;1,(VLOOKUP(H17,Programs!$1:$1048576,4,FALSE))," ")</f>
        <v xml:space="preserve"> </v>
      </c>
      <c r="F17" s="218" t="str">
        <f>IF(O17&gt;1,(VLOOKUP(H17,Programs!$1:$1048576,5,FALSE))," ")</f>
        <v xml:space="preserve"> </v>
      </c>
      <c r="G17" s="294"/>
      <c r="H17" s="150" t="str">
        <f>IF(O17&lt;1,"",IF(Certificated!$I$3&lt;&gt;"",Certificated!$I$3,""))</f>
        <v/>
      </c>
      <c r="I17" s="49">
        <v>430003</v>
      </c>
      <c r="J17" s="172" t="str">
        <f>IF(O17&gt;1,(VLOOKUP(H17,Programs!$1:$1048576,3,FALSE))," ")</f>
        <v xml:space="preserve"> </v>
      </c>
      <c r="K17" s="295"/>
      <c r="L17" s="296"/>
      <c r="M17" s="295"/>
      <c r="N17" s="49">
        <v>4503</v>
      </c>
      <c r="O17" s="299"/>
    </row>
    <row r="18" spans="1:17">
      <c r="A18" s="405" t="s">
        <v>61</v>
      </c>
      <c r="B18" s="399"/>
      <c r="C18" s="150" t="str">
        <f>IF(O18&lt;1,"",Certificated!$T$5)</f>
        <v/>
      </c>
      <c r="D18" s="150" t="str">
        <f t="shared" si="0"/>
        <v/>
      </c>
      <c r="E18" s="218" t="str">
        <f>IF(O18&gt;1,(VLOOKUP(H18,Programs!$1:$1048576,4,FALSE))," ")</f>
        <v xml:space="preserve"> </v>
      </c>
      <c r="F18" s="218" t="str">
        <f>IF(O18&gt;1,(VLOOKUP(H18,Programs!$1:$1048576,5,FALSE))," ")</f>
        <v xml:space="preserve"> </v>
      </c>
      <c r="G18" s="274"/>
      <c r="H18" s="150" t="str">
        <f>IF(O18&lt;1,"",IF(Certificated!$I$3&lt;&gt;"",Certificated!$I$3,""))</f>
        <v/>
      </c>
      <c r="I18" s="49">
        <v>430004</v>
      </c>
      <c r="J18" s="172" t="str">
        <f>IF(O18&gt;1,(VLOOKUP(H18,Programs!$1:$1048576,3,FALSE))," ")</f>
        <v xml:space="preserve"> </v>
      </c>
      <c r="K18" s="274"/>
      <c r="L18" s="272"/>
      <c r="M18" s="274"/>
      <c r="N18" s="49">
        <v>4504</v>
      </c>
      <c r="O18" s="299"/>
    </row>
    <row r="19" spans="1:17" ht="15.6">
      <c r="M19" s="101"/>
      <c r="N19" s="102" t="s">
        <v>62</v>
      </c>
      <c r="O19" s="233">
        <f>SUM(O9:O18)</f>
        <v>0</v>
      </c>
    </row>
    <row r="20" spans="1:17" ht="15.6">
      <c r="A20" s="103">
        <v>5000</v>
      </c>
      <c r="B20" s="100" t="s">
        <v>63</v>
      </c>
      <c r="C20" s="100"/>
      <c r="D20" s="100"/>
      <c r="E20" s="100"/>
      <c r="F20" s="100"/>
      <c r="G20" s="100"/>
      <c r="H20" s="100"/>
      <c r="I20" s="100"/>
    </row>
    <row r="21" spans="1:17">
      <c r="A21" s="405" t="s">
        <v>64</v>
      </c>
      <c r="B21" s="399"/>
      <c r="C21" s="150" t="str">
        <f>IF(O21&lt;1,"",Certificated!$T$5)</f>
        <v/>
      </c>
      <c r="D21" s="150" t="str">
        <f>IF(O21&gt;0,"010","")</f>
        <v/>
      </c>
      <c r="E21" s="218" t="str">
        <f>IF(O21&gt;1,(VLOOKUP(H21,Programs!$1:$1048576,4,FALSE))," ")</f>
        <v xml:space="preserve"> </v>
      </c>
      <c r="F21" s="218" t="str">
        <f>IF(O21&gt;1,(VLOOKUP(H21,Programs!$1:$1048576,5,FALSE))," ")</f>
        <v xml:space="preserve"> </v>
      </c>
      <c r="G21" s="274"/>
      <c r="H21" s="150" t="str">
        <f>IF(O21&lt;1,"",IF(Certificated!$I$3&lt;&gt;"",Certificated!$I$3,""))</f>
        <v/>
      </c>
      <c r="I21" s="49">
        <v>580030</v>
      </c>
      <c r="J21" s="172" t="str">
        <f>IF(O21&gt;1,(VLOOKUP(H21,Programs!$1:$1048576,3,FALSE))," ")</f>
        <v xml:space="preserve"> </v>
      </c>
      <c r="K21" s="274"/>
      <c r="L21" s="272"/>
      <c r="M21" s="274"/>
      <c r="N21" s="166">
        <v>5110</v>
      </c>
      <c r="O21" s="293"/>
    </row>
    <row r="22" spans="1:17" ht="15.6">
      <c r="A22" s="6"/>
      <c r="B22" s="104" t="s">
        <v>95</v>
      </c>
      <c r="C22" s="164"/>
      <c r="D22" s="164"/>
      <c r="E22" s="164"/>
      <c r="F22" s="164"/>
      <c r="G22" s="164"/>
      <c r="H22" s="164"/>
      <c r="I22" s="237"/>
      <c r="J22" s="11"/>
      <c r="K22" s="11"/>
      <c r="L22" s="18"/>
      <c r="M22" s="11"/>
      <c r="N22" s="16"/>
      <c r="O22" s="17"/>
    </row>
    <row r="23" spans="1:17" ht="15.6">
      <c r="A23" s="2"/>
      <c r="B23" s="104" t="s">
        <v>95</v>
      </c>
      <c r="C23" s="164"/>
      <c r="D23" s="164"/>
      <c r="E23" s="164"/>
      <c r="F23" s="164"/>
      <c r="G23" s="164"/>
      <c r="H23" s="164"/>
      <c r="I23" s="237"/>
      <c r="J23" s="11"/>
      <c r="K23" s="11"/>
      <c r="L23" s="70"/>
      <c r="M23" s="67"/>
      <c r="N23" s="78"/>
      <c r="O23" s="96"/>
    </row>
    <row r="24" spans="1:17">
      <c r="A24" s="405" t="s">
        <v>65</v>
      </c>
      <c r="B24" s="399"/>
      <c r="C24" s="150" t="str">
        <f>IF(O24&lt;1,"",Certificated!$T$5)</f>
        <v/>
      </c>
      <c r="D24" s="150" t="str">
        <f>IF(O24&gt;0,"010","")</f>
        <v/>
      </c>
      <c r="E24" s="218" t="str">
        <f>IF(O24&gt;1,(VLOOKUP(H24,Programs!$1:$1048576,4,FALSE))," ")</f>
        <v xml:space="preserve"> </v>
      </c>
      <c r="F24" s="218" t="str">
        <f>IF(O24&gt;1,(VLOOKUP(H24,Programs!$1:$1048576,5,FALSE))," ")</f>
        <v xml:space="preserve"> </v>
      </c>
      <c r="G24" s="274"/>
      <c r="H24" s="150" t="str">
        <f>IF(O24&lt;1,"",IF(Certificated!$I$3&lt;&gt;"",Certificated!$I$3,""))</f>
        <v/>
      </c>
      <c r="I24" s="49">
        <v>520001</v>
      </c>
      <c r="J24" s="172" t="str">
        <f>IF(O24&gt;1,(VLOOKUP(H24,Programs!$1:$1048576,3,FALSE))," ")</f>
        <v xml:space="preserve"> </v>
      </c>
      <c r="K24" s="274"/>
      <c r="L24" s="272"/>
      <c r="M24" s="274"/>
      <c r="N24" s="167">
        <v>5201</v>
      </c>
      <c r="O24" s="293"/>
    </row>
    <row r="25" spans="1:17">
      <c r="A25" s="405" t="s">
        <v>66</v>
      </c>
      <c r="B25" s="399"/>
      <c r="C25" s="150" t="str">
        <f>IF(O25&lt;1,"",Certificated!$T$5)</f>
        <v/>
      </c>
      <c r="D25" s="150" t="str">
        <f>IF(O25&gt;0,"010","")</f>
        <v/>
      </c>
      <c r="E25" s="218" t="str">
        <f>IF(O25&gt;1,(VLOOKUP(H25,Programs!$1:$1048576,4,FALSE))," ")</f>
        <v xml:space="preserve"> </v>
      </c>
      <c r="F25" s="218" t="str">
        <f>IF(O25&gt;1,(VLOOKUP(H25,Programs!$1:$1048576,5,FALSE))," ")</f>
        <v xml:space="preserve"> </v>
      </c>
      <c r="G25" s="274"/>
      <c r="H25" s="150" t="str">
        <f>IF(O25&lt;1,"",IF(Certificated!$I$3&lt;&gt;"",Certificated!$I$3,""))</f>
        <v/>
      </c>
      <c r="I25" s="49">
        <v>520002</v>
      </c>
      <c r="J25" s="172" t="str">
        <f>IF(O25&gt;1,(VLOOKUP(H25,Programs!$1:$1048576,3,FALSE))," ")</f>
        <v xml:space="preserve"> </v>
      </c>
      <c r="K25" s="274"/>
      <c r="L25" s="272"/>
      <c r="M25" s="274"/>
      <c r="N25" s="166">
        <v>5202</v>
      </c>
      <c r="O25" s="293"/>
    </row>
    <row r="26" spans="1:17" ht="15.6">
      <c r="A26" s="6"/>
      <c r="B26" s="104" t="s">
        <v>67</v>
      </c>
      <c r="C26" s="164"/>
      <c r="D26" s="164"/>
      <c r="E26" s="164"/>
      <c r="F26" s="164"/>
      <c r="G26" s="164"/>
      <c r="H26" s="164"/>
      <c r="I26" s="237"/>
      <c r="J26" s="11"/>
      <c r="K26" s="11"/>
      <c r="L26" s="18"/>
      <c r="M26" s="11"/>
      <c r="N26" s="16"/>
      <c r="O26" s="303"/>
    </row>
    <row r="27" spans="1:17" ht="15.6">
      <c r="A27" s="6"/>
      <c r="B27" s="104" t="s">
        <v>67</v>
      </c>
      <c r="C27" s="164"/>
      <c r="D27" s="164"/>
      <c r="E27" s="164"/>
      <c r="F27" s="164"/>
      <c r="G27" s="164"/>
      <c r="H27" s="164"/>
      <c r="I27" s="237"/>
      <c r="J27" s="11"/>
      <c r="K27" s="11"/>
      <c r="L27" s="18"/>
      <c r="M27" s="11"/>
      <c r="N27" s="16"/>
      <c r="O27" s="303"/>
      <c r="Q27" s="302"/>
    </row>
    <row r="28" spans="1:17" ht="15.6">
      <c r="A28" s="2"/>
      <c r="B28" s="104" t="s">
        <v>67</v>
      </c>
      <c r="C28" s="164"/>
      <c r="D28" s="164"/>
      <c r="E28" s="164"/>
      <c r="F28" s="164"/>
      <c r="G28" s="164"/>
      <c r="H28" s="164"/>
      <c r="I28" s="237"/>
      <c r="J28" s="11"/>
      <c r="K28" s="11"/>
      <c r="L28" s="70"/>
      <c r="M28" s="67"/>
      <c r="N28" s="78"/>
      <c r="O28" s="96"/>
    </row>
    <row r="29" spans="1:17">
      <c r="A29" s="405" t="s">
        <v>513</v>
      </c>
      <c r="B29" s="459"/>
      <c r="C29" s="150" t="str">
        <f>IF(O29&lt;1,"",Certificated!$T$5)</f>
        <v/>
      </c>
      <c r="D29" s="150" t="str">
        <f t="shared" ref="D29:D34" si="1">IF(O29&gt;0,"010","")</f>
        <v/>
      </c>
      <c r="E29" s="218" t="str">
        <f>IF(O29&gt;1,(VLOOKUP(H29,Programs!$1:$1048576,4,FALSE))," ")</f>
        <v xml:space="preserve"> </v>
      </c>
      <c r="F29" s="218" t="str">
        <f>IF(O29&gt;1,(VLOOKUP(H29,Programs!$1:$1048576,5,FALSE))," ")</f>
        <v xml:space="preserve"> </v>
      </c>
      <c r="G29" s="274"/>
      <c r="H29" s="150" t="str">
        <f>IF(O29&lt;1,"",IF(Certificated!$I$3&lt;&gt;"",Certificated!$I$3,""))</f>
        <v/>
      </c>
      <c r="I29" s="49">
        <v>560006</v>
      </c>
      <c r="J29" s="172" t="str">
        <f>IF(O29&gt;1,(VLOOKUP(H29,Programs!$1:$1048576,3,FALSE))," ")</f>
        <v xml:space="preserve"> </v>
      </c>
      <c r="K29" s="274"/>
      <c r="L29" s="272"/>
      <c r="M29" s="274"/>
      <c r="N29" s="49">
        <v>5606</v>
      </c>
      <c r="O29" s="293"/>
    </row>
    <row r="30" spans="1:17">
      <c r="A30" s="405" t="s">
        <v>68</v>
      </c>
      <c r="B30" s="459"/>
      <c r="C30" s="150" t="str">
        <f>IF(O30&lt;1,"",Certificated!$T$5)</f>
        <v/>
      </c>
      <c r="D30" s="150" t="str">
        <f>IF(O30&gt;0,"010","")</f>
        <v/>
      </c>
      <c r="E30" s="218" t="str">
        <f>IF(O30&gt;1,(VLOOKUP(H30,Programs!$1:$1048576,4,FALSE))," ")</f>
        <v xml:space="preserve"> </v>
      </c>
      <c r="F30" s="218" t="str">
        <f>IF(O30&gt;1,(VLOOKUP(H30,Programs!$1:$1048576,5,FALSE))," ")</f>
        <v xml:space="preserve"> </v>
      </c>
      <c r="G30" s="274"/>
      <c r="H30" s="150" t="str">
        <f>IF(O30&lt;1,"",IF(Certificated!$I$3&lt;&gt;"",Certificated!$I$3,""))</f>
        <v/>
      </c>
      <c r="I30" s="49">
        <v>560011</v>
      </c>
      <c r="J30" s="172" t="str">
        <f>IF(O30&gt;1,(VLOOKUP(H30,Programs!$1:$1048576,3,FALSE))," ")</f>
        <v xml:space="preserve"> </v>
      </c>
      <c r="K30" s="274"/>
      <c r="L30" s="272"/>
      <c r="M30" s="274"/>
      <c r="N30" s="49">
        <v>5604</v>
      </c>
      <c r="O30" s="293"/>
    </row>
    <row r="31" spans="1:17">
      <c r="A31" s="405" t="s">
        <v>69</v>
      </c>
      <c r="B31" s="459"/>
      <c r="C31" s="150" t="str">
        <f>IF(O31&lt;1,"",Certificated!$T$5)</f>
        <v/>
      </c>
      <c r="D31" s="150" t="str">
        <f t="shared" si="1"/>
        <v/>
      </c>
      <c r="E31" s="218" t="str">
        <f>IF(O31&gt;1,(VLOOKUP(H31,Programs!$1:$1048576,4,FALSE))," ")</f>
        <v xml:space="preserve"> </v>
      </c>
      <c r="F31" s="218" t="str">
        <f>IF(O31&gt;1,(VLOOKUP(H31,Programs!$1:$1048576,5,FALSE))," ")</f>
        <v xml:space="preserve"> </v>
      </c>
      <c r="G31" s="274"/>
      <c r="H31" s="150" t="str">
        <f>IF(O31&lt;1,"",IF(Certificated!$I$3&lt;&gt;"",Certificated!$I$3,""))</f>
        <v/>
      </c>
      <c r="I31" s="49">
        <v>560001</v>
      </c>
      <c r="J31" s="172" t="str">
        <f>IF(O31&gt;1,(VLOOKUP(H31,Programs!$1:$1048576,3,FALSE))," ")</f>
        <v xml:space="preserve"> </v>
      </c>
      <c r="K31" s="274"/>
      <c r="L31" s="272"/>
      <c r="M31" s="274"/>
      <c r="N31" s="49">
        <v>5601</v>
      </c>
      <c r="O31" s="293"/>
    </row>
    <row r="32" spans="1:17">
      <c r="A32" s="458" t="s">
        <v>98</v>
      </c>
      <c r="B32" s="339"/>
      <c r="C32" s="150"/>
      <c r="D32" s="150" t="str">
        <f t="shared" si="1"/>
        <v/>
      </c>
      <c r="E32" s="218" t="str">
        <f>IF(O32&gt;1,(VLOOKUP(H32,Programs!$1:$1048576,4,FALSE))," ")</f>
        <v xml:space="preserve"> </v>
      </c>
      <c r="F32" s="218" t="str">
        <f>IF(O32&gt;1,(VLOOKUP(H32,Programs!$1:$1048576,5,FALSE))," ")</f>
        <v xml:space="preserve"> </v>
      </c>
      <c r="G32" s="274"/>
      <c r="H32" s="150" t="str">
        <f>IF(O32&lt;1,"",IF(Certificated!$I$3&lt;&gt;"",Certificated!$I$3,""))</f>
        <v/>
      </c>
      <c r="I32" s="49">
        <v>580001</v>
      </c>
      <c r="J32" s="172" t="str">
        <f>IF(O32&gt;1,(VLOOKUP(H32,Programs!$1:$1048576,3,FALSE))," ")</f>
        <v xml:space="preserve"> </v>
      </c>
      <c r="K32" s="274"/>
      <c r="L32" s="272"/>
      <c r="M32" s="274"/>
      <c r="N32" s="49">
        <v>5801</v>
      </c>
      <c r="O32" s="293"/>
    </row>
    <row r="33" spans="1:39">
      <c r="A33" s="405" t="s">
        <v>70</v>
      </c>
      <c r="B33" s="399"/>
      <c r="C33" s="150" t="str">
        <f>IF(O33&lt;1,"",Certificated!$T$5)</f>
        <v/>
      </c>
      <c r="D33" s="150" t="str">
        <f t="shared" si="1"/>
        <v/>
      </c>
      <c r="E33" s="218" t="str">
        <f>IF(O33&gt;1,(VLOOKUP(H33,Programs!$1:$1048576,4,FALSE))," ")</f>
        <v xml:space="preserve"> </v>
      </c>
      <c r="F33" s="218" t="str">
        <f>IF(O33&gt;1,(VLOOKUP(H33,Programs!$1:$1048576,5,FALSE))," ")</f>
        <v xml:space="preserve"> </v>
      </c>
      <c r="G33" s="274"/>
      <c r="H33" s="150" t="str">
        <f>IF(O33&lt;1,"",IF(Certificated!$I$3&lt;&gt;"",Certificated!$I$3,""))</f>
        <v/>
      </c>
      <c r="I33" s="49">
        <v>580012</v>
      </c>
      <c r="J33" s="172" t="str">
        <f>IF(O33&gt;1,(VLOOKUP(H33,Programs!$1:$1048576,3,FALSE))," ")</f>
        <v xml:space="preserve"> </v>
      </c>
      <c r="K33" s="274"/>
      <c r="L33" s="272"/>
      <c r="M33" s="274"/>
      <c r="N33" s="166">
        <v>5804</v>
      </c>
      <c r="O33" s="293"/>
      <c r="P33" s="199"/>
    </row>
    <row r="34" spans="1:39">
      <c r="A34" s="405" t="s">
        <v>71</v>
      </c>
      <c r="B34" s="399"/>
      <c r="C34" s="150" t="str">
        <f>IF(O34&lt;1,"",Certificated!$T$5)</f>
        <v/>
      </c>
      <c r="D34" s="150" t="str">
        <f t="shared" si="1"/>
        <v/>
      </c>
      <c r="E34" s="218" t="str">
        <f>IF(O34&gt;1,(VLOOKUP(H34,Programs!$1:$1048576,4,FALSE))," ")</f>
        <v xml:space="preserve"> </v>
      </c>
      <c r="F34" s="218" t="str">
        <f>IF(O34&gt;1,(VLOOKUP(H34,Programs!$1:$1048576,5,FALSE))," ")</f>
        <v xml:space="preserve"> </v>
      </c>
      <c r="G34" s="274"/>
      <c r="H34" s="150" t="str">
        <f>IF(O34&lt;1,"",IF(Certificated!$I$3&lt;&gt;"",Certificated!$I$3,""))</f>
        <v/>
      </c>
      <c r="I34" s="49">
        <v>590001</v>
      </c>
      <c r="J34" s="172" t="str">
        <f>IF(O34&gt;1,(VLOOKUP(H34,Programs!$1:$1048576,3,FALSE))," ")</f>
        <v xml:space="preserve"> </v>
      </c>
      <c r="K34" s="274"/>
      <c r="L34" s="272"/>
      <c r="M34" s="274"/>
      <c r="N34" s="166">
        <v>5901</v>
      </c>
      <c r="O34" s="293"/>
    </row>
    <row r="35" spans="1:39" ht="15.6">
      <c r="I35" s="238"/>
      <c r="M35" s="101"/>
      <c r="N35" s="102" t="s">
        <v>72</v>
      </c>
      <c r="O35" s="234">
        <f>SUM(O21:O34)</f>
        <v>0</v>
      </c>
    </row>
    <row r="36" spans="1:39" ht="15.6">
      <c r="A36" s="99">
        <v>6000</v>
      </c>
      <c r="B36" s="100" t="s">
        <v>73</v>
      </c>
      <c r="C36" s="100"/>
      <c r="D36" s="100"/>
      <c r="E36" s="100"/>
      <c r="F36" s="100"/>
      <c r="G36" s="100"/>
      <c r="H36" s="100"/>
      <c r="I36" s="99"/>
    </row>
    <row r="37" spans="1:39">
      <c r="A37" s="405" t="s">
        <v>74</v>
      </c>
      <c r="B37" s="399"/>
      <c r="C37" s="150" t="str">
        <f>IF(O37&lt;1,"",Certificated!$T$5)</f>
        <v/>
      </c>
      <c r="D37" s="150" t="str">
        <f>IF(O37&gt;0,"010","")</f>
        <v/>
      </c>
      <c r="E37" s="218" t="str">
        <f>IF(O37&gt;1,(VLOOKUP(H37,Programs!$1:$1048576,4,FALSE))," ")</f>
        <v xml:space="preserve"> </v>
      </c>
      <c r="F37" s="218" t="str">
        <f>IF(O37&gt;1,(VLOOKUP(H37,Programs!$1:$1048576,5,FALSE))," ")</f>
        <v xml:space="preserve"> </v>
      </c>
      <c r="G37" s="274"/>
      <c r="H37" s="150" t="str">
        <f>IF(O37&lt;1,"",IF(Certificated!$I$3&lt;&gt;"",Certificated!$I$3,""))</f>
        <v/>
      </c>
      <c r="I37" s="49">
        <v>620001</v>
      </c>
      <c r="J37" s="172" t="str">
        <f>IF(O37&gt;1,(VLOOKUP(H37,Programs!$1:$1048576,3,FALSE))," ")</f>
        <v xml:space="preserve"> </v>
      </c>
      <c r="K37" s="274"/>
      <c r="L37" s="272"/>
      <c r="M37" s="274"/>
      <c r="N37" s="168">
        <v>6210</v>
      </c>
      <c r="O37" s="297"/>
    </row>
    <row r="38" spans="1:39">
      <c r="A38" s="405" t="s">
        <v>104</v>
      </c>
      <c r="B38" s="399"/>
      <c r="C38" s="150" t="str">
        <f>IF(O38&lt;1,"",Certificated!$T$5)</f>
        <v/>
      </c>
      <c r="D38" s="150" t="str">
        <f>IF(O38&gt;0,"010","")</f>
        <v/>
      </c>
      <c r="E38" s="218" t="str">
        <f>IF(O38&gt;1,(VLOOKUP(H38,Programs!$1:$1048576,4,FALSE))," ")</f>
        <v xml:space="preserve"> </v>
      </c>
      <c r="F38" s="218" t="str">
        <f>IF(O38&gt;1,(VLOOKUP(H38,Programs!$1:$1048576,5,FALSE))," ")</f>
        <v xml:space="preserve"> </v>
      </c>
      <c r="G38" s="274"/>
      <c r="H38" s="150" t="str">
        <f>IF(O38&lt;1,"",IF(Certificated!$I$3&lt;&gt;"",Certificated!$I$3,""))</f>
        <v/>
      </c>
      <c r="I38" s="49">
        <v>640010</v>
      </c>
      <c r="J38" s="172" t="str">
        <f>IF(O38&gt;1,(VLOOKUP(H38,Programs!$1:$1048576,3,FALSE))," ")</f>
        <v xml:space="preserve"> </v>
      </c>
      <c r="K38" s="274"/>
      <c r="L38" s="272"/>
      <c r="M38" s="274"/>
      <c r="N38" s="166">
        <v>6410</v>
      </c>
      <c r="O38" s="293"/>
    </row>
    <row r="39" spans="1:39">
      <c r="A39" s="405" t="s">
        <v>105</v>
      </c>
      <c r="B39" s="399"/>
      <c r="C39" s="150" t="str">
        <f>IF(O39&lt;1,"",Certificated!$T$5)</f>
        <v/>
      </c>
      <c r="D39" s="150" t="str">
        <f>IF(O39&gt;0,"010","")</f>
        <v/>
      </c>
      <c r="E39" s="218" t="str">
        <f>IF(O39&gt;1,(VLOOKUP(H39,Programs!$1:$1048576,4,FALSE))," ")</f>
        <v xml:space="preserve"> </v>
      </c>
      <c r="F39" s="218" t="str">
        <f>IF(O39&gt;1,(VLOOKUP(H39,Programs!$1:$1048576,5,FALSE))," ")</f>
        <v xml:space="preserve"> </v>
      </c>
      <c r="G39" s="274"/>
      <c r="H39" s="150" t="str">
        <f>IF(O39&lt;1,"",IF(Certificated!$I$3&lt;&gt;"",Certificated!$I$3,""))</f>
        <v/>
      </c>
      <c r="I39" s="49">
        <v>640001</v>
      </c>
      <c r="J39" s="172" t="str">
        <f>IF(O39&gt;1,(VLOOKUP(H39,Programs!$1:$1048576,3,FALSE))," ")</f>
        <v xml:space="preserve"> </v>
      </c>
      <c r="K39" s="274"/>
      <c r="L39" s="272"/>
      <c r="M39" s="274"/>
      <c r="N39" s="155">
        <v>6490</v>
      </c>
      <c r="O39" s="300"/>
    </row>
    <row r="40" spans="1:39">
      <c r="A40" s="405" t="s">
        <v>75</v>
      </c>
      <c r="B40" s="399"/>
      <c r="C40" s="150" t="str">
        <f>IF(O40&lt;1,"",Certificated!$T$5)</f>
        <v/>
      </c>
      <c r="D40" s="150" t="str">
        <f>IF(O40&gt;0,"010","")</f>
        <v/>
      </c>
      <c r="E40" s="218" t="str">
        <f>IF(O40&gt;1,(VLOOKUP(H40,Programs!$1:$1048576,4,FALSE))," ")</f>
        <v xml:space="preserve"> </v>
      </c>
      <c r="F40" s="218" t="str">
        <f>IF(O40&gt;1,(VLOOKUP(H40,Programs!$1:$1048576,5,FALSE))," ")</f>
        <v xml:space="preserve"> </v>
      </c>
      <c r="G40" s="274"/>
      <c r="H40" s="150" t="str">
        <f>IF(O40&lt;1,"",IF(Certificated!$I$3&lt;&gt;"",Certificated!$I$3,""))</f>
        <v/>
      </c>
      <c r="I40" s="49">
        <v>650001</v>
      </c>
      <c r="J40" s="172" t="str">
        <f>IF(O40&gt;1,(VLOOKUP(H40,Programs!$1:$1048576,3,FALSE))," ")</f>
        <v xml:space="preserve"> </v>
      </c>
      <c r="K40" s="274"/>
      <c r="L40" s="272"/>
      <c r="M40" s="274"/>
      <c r="N40" s="166">
        <v>6501</v>
      </c>
      <c r="O40" s="293"/>
    </row>
    <row r="41" spans="1:39">
      <c r="A41" s="405"/>
      <c r="B41" s="399"/>
      <c r="C41" s="150" t="str">
        <f>IF(O41&lt;1,"",Certificated!$T$5)</f>
        <v/>
      </c>
      <c r="D41" s="150" t="str">
        <f>IF(O41&gt;0,"010","")</f>
        <v/>
      </c>
      <c r="E41" s="218" t="str">
        <f>IF(O41&gt;1,(VLOOKUP(H41,Programs!$1:$1048576,4,FALSE))," ")</f>
        <v xml:space="preserve"> </v>
      </c>
      <c r="F41" s="218" t="str">
        <f>IF(O41&gt;1,(VLOOKUP(H41,Programs!$1:$1048576,5,FALSE))," ")</f>
        <v xml:space="preserve"> </v>
      </c>
      <c r="G41" s="274"/>
      <c r="H41" s="150" t="str">
        <f>IF(O41&lt;1,"",IF(Certificated!$I$3&lt;&gt;"",Certificated!$I$3,""))</f>
        <v/>
      </c>
      <c r="I41" s="49"/>
      <c r="J41" s="172" t="str">
        <f>IF(O41&gt;1,(VLOOKUP(H41,Programs!$1:$1048576,3,FALSE))," ")</f>
        <v xml:space="preserve"> </v>
      </c>
      <c r="K41" s="274"/>
      <c r="L41" s="272"/>
      <c r="M41" s="274"/>
      <c r="N41" s="166"/>
      <c r="O41" s="301"/>
    </row>
    <row r="42" spans="1:39" ht="15.6">
      <c r="I42" s="238"/>
      <c r="M42" s="249" t="s">
        <v>515</v>
      </c>
      <c r="N42" s="102" t="s">
        <v>76</v>
      </c>
      <c r="O42" s="234">
        <f>SUM(O37:O41)</f>
        <v>0</v>
      </c>
    </row>
    <row r="43" spans="1:39" ht="18" customHeight="1">
      <c r="A43" s="105">
        <v>7000</v>
      </c>
      <c r="B43" s="106" t="s">
        <v>77</v>
      </c>
      <c r="C43" s="169"/>
      <c r="D43" s="169"/>
      <c r="E43" s="169"/>
      <c r="F43" s="169"/>
      <c r="G43" s="169"/>
      <c r="H43" s="169"/>
      <c r="I43" s="239"/>
    </row>
    <row r="44" spans="1:39" ht="18.75" customHeight="1">
      <c r="A44" s="456" t="s">
        <v>1504</v>
      </c>
      <c r="B44" s="457"/>
      <c r="C44" s="206" t="str">
        <f>IF(O44&lt;1,"",Certificated!$T$5)</f>
        <v/>
      </c>
      <c r="D44" s="206" t="str">
        <f>IF(O44=" "," ","010")</f>
        <v>010</v>
      </c>
      <c r="E44" s="240" t="e">
        <f>IF(O44=" "," ",(VLOOKUP(H44,Programs!$1:$1048576,4,FALSE)))</f>
        <v>#N/A</v>
      </c>
      <c r="F44" s="240" t="e">
        <f>IF(O44=" "," ",(VLOOKUP(H44,Programs!$1:$1048576,5,FALSE)))</f>
        <v>#N/A</v>
      </c>
      <c r="G44" s="206"/>
      <c r="H44" s="206" t="str">
        <f>IF(O44&lt;1,"",IF(Certificated!$I$3&lt;&gt;"",Certificated!$I$3,""))</f>
        <v/>
      </c>
      <c r="I44" s="206">
        <v>730001</v>
      </c>
      <c r="J44" s="206" t="e">
        <f>IF(O44=" "," ",(VLOOKUP(H44,Programs!$1:$1048576,3,FALSE)))</f>
        <v>#N/A</v>
      </c>
      <c r="K44" s="206"/>
      <c r="L44" s="244"/>
      <c r="M44" s="206"/>
      <c r="N44" s="205">
        <v>7310</v>
      </c>
      <c r="O44" s="235">
        <f>IF(all=" "," ",((all-'Other Expenses'!O42)/1.0424)*0.0424)</f>
        <v>0</v>
      </c>
      <c r="P44" s="197">
        <v>4.3999999999999997E-2</v>
      </c>
    </row>
    <row r="45" spans="1:39" ht="18.75" customHeight="1">
      <c r="A45" s="192"/>
      <c r="B45" s="193"/>
      <c r="C45" s="183"/>
      <c r="D45" s="183"/>
      <c r="E45" s="183"/>
      <c r="F45" s="183"/>
      <c r="G45" s="183"/>
      <c r="H45" s="183"/>
      <c r="I45" s="183"/>
      <c r="J45" s="184"/>
      <c r="K45" s="184"/>
      <c r="L45" s="194"/>
      <c r="M45" s="184"/>
      <c r="N45" s="195" t="s">
        <v>79</v>
      </c>
      <c r="O45" s="234">
        <f>SUM(O44:O44)</f>
        <v>0</v>
      </c>
      <c r="P45" s="197"/>
    </row>
    <row r="46" spans="1:39" s="107" customFormat="1" ht="17.25" customHeight="1">
      <c r="A46" s="453" t="s">
        <v>3756</v>
      </c>
      <c r="B46" s="454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149"/>
      <c r="O46" s="186"/>
      <c r="P46" s="200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</row>
    <row r="47" spans="1:39" ht="7.5" customHeight="1">
      <c r="A47" s="460"/>
      <c r="B47" s="461"/>
      <c r="C47" s="187"/>
      <c r="D47" s="187"/>
      <c r="E47" s="187"/>
      <c r="F47" s="187"/>
      <c r="G47" s="187"/>
      <c r="H47" s="187"/>
      <c r="I47" s="187"/>
      <c r="J47" s="188"/>
      <c r="K47" s="188"/>
      <c r="L47" s="189"/>
      <c r="M47" s="188"/>
      <c r="N47" s="188"/>
      <c r="O47" s="190"/>
      <c r="P47" s="197"/>
    </row>
    <row r="48" spans="1:39" ht="15.6">
      <c r="N48" s="102"/>
      <c r="O48" s="185"/>
    </row>
    <row r="49" spans="1:15" ht="5.25" customHeight="1"/>
    <row r="50" spans="1:15" ht="26.1" customHeight="1">
      <c r="A50" s="108" t="s">
        <v>80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9" t="s">
        <v>169</v>
      </c>
      <c r="N50" s="16"/>
      <c r="O50" s="233">
        <f>Certificated!AH48+Classified!AH31+'Other Expenses'!O19+'Other Expenses'!O35+'Other Expenses'!O42+'Other Expenses'!O45</f>
        <v>0</v>
      </c>
    </row>
    <row r="51" spans="1:15" ht="3" customHeight="1">
      <c r="M51" s="108"/>
      <c r="N51" s="11"/>
      <c r="O51" s="196"/>
    </row>
    <row r="52" spans="1:15" ht="15.6">
      <c r="A52" s="12"/>
      <c r="N52" s="16"/>
      <c r="O52" s="17"/>
    </row>
    <row r="53" spans="1:15">
      <c r="O53" s="177">
        <f>all-O50</f>
        <v>0</v>
      </c>
    </row>
    <row r="55" spans="1:15">
      <c r="B55" s="306"/>
    </row>
    <row r="57" spans="1:15">
      <c r="B57" s="307"/>
    </row>
    <row r="58" spans="1:15">
      <c r="B58" s="307"/>
    </row>
  </sheetData>
  <sheetCalcPr fullCalcOnLoad="1"/>
  <mergeCells count="38">
    <mergeCell ref="A14:B14"/>
    <mergeCell ref="A18:B18"/>
    <mergeCell ref="A13:B13"/>
    <mergeCell ref="A15:B15"/>
    <mergeCell ref="A21:B21"/>
    <mergeCell ref="A24:B24"/>
    <mergeCell ref="A17:B17"/>
    <mergeCell ref="A16:B16"/>
    <mergeCell ref="A12:B12"/>
    <mergeCell ref="X11:Y11"/>
    <mergeCell ref="AM11"/>
    <mergeCell ref="A6:B7"/>
    <mergeCell ref="P11:Q11"/>
    <mergeCell ref="I3:I5"/>
    <mergeCell ref="D4:D5"/>
    <mergeCell ref="E4:E5"/>
    <mergeCell ref="F4:F5"/>
    <mergeCell ref="G4:G5"/>
    <mergeCell ref="D3:G3"/>
    <mergeCell ref="H3:H5"/>
    <mergeCell ref="A10:B10"/>
    <mergeCell ref="A9:B9"/>
    <mergeCell ref="A11:B11"/>
    <mergeCell ref="A47:B47"/>
    <mergeCell ref="A33:B33"/>
    <mergeCell ref="A34:B34"/>
    <mergeCell ref="A37:B37"/>
    <mergeCell ref="A38:B38"/>
    <mergeCell ref="A39:B39"/>
    <mergeCell ref="A40:B40"/>
    <mergeCell ref="A25:B25"/>
    <mergeCell ref="A46:M46"/>
    <mergeCell ref="A41:B41"/>
    <mergeCell ref="A44:B44"/>
    <mergeCell ref="A32:B32"/>
    <mergeCell ref="A30:B30"/>
    <mergeCell ref="A29:B29"/>
    <mergeCell ref="A31:B31"/>
  </mergeCells>
  <phoneticPr fontId="0" type="noConversion"/>
  <printOptions horizontalCentered="1"/>
  <pageMargins left="0.25" right="0.25" top="0.25" bottom="0.25" header="0.5" footer="0"/>
  <pageSetup paperSize="5" scale="70" orientation="landscape" r:id="rId1"/>
  <headerFooter alignWithMargins="0">
    <oddFooter>&amp;C3 of 3</oddFooter>
  </headerFooter>
  <ignoredErrors>
    <ignoredError sqref="D10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54"/>
  <sheetViews>
    <sheetView zoomScale="80" zoomScaleNormal="80" workbookViewId="0">
      <selection sqref="A1:IV65536"/>
    </sheetView>
  </sheetViews>
  <sheetFormatPr defaultColWidth="9.109375" defaultRowHeight="12.6"/>
  <cols>
    <col min="1" max="1" width="9.109375" style="210" bestFit="1" customWidth="1"/>
    <col min="2" max="2" width="10.88671875" style="208" bestFit="1" customWidth="1"/>
    <col min="3" max="3" width="6.5546875" style="310" bestFit="1" customWidth="1"/>
    <col min="4" max="4" width="40.33203125" style="209" bestFit="1" customWidth="1"/>
    <col min="5" max="5" width="4.5546875" style="311" bestFit="1" customWidth="1"/>
    <col min="6" max="6" width="7.109375" style="310" bestFit="1" customWidth="1"/>
    <col min="7" max="7" width="23.44140625" style="310" bestFit="1" customWidth="1"/>
    <col min="8" max="8" width="13.44140625" style="310" bestFit="1" customWidth="1"/>
    <col min="9" max="9" width="34.5546875" style="310" bestFit="1" customWidth="1"/>
    <col min="10" max="10" width="21.6640625" style="310" bestFit="1" customWidth="1"/>
    <col min="11" max="11" width="11.33203125" style="310" bestFit="1" customWidth="1"/>
    <col min="12" max="12" width="9.44140625" style="310" bestFit="1" customWidth="1"/>
    <col min="13" max="16384" width="9.109375" style="310"/>
  </cols>
  <sheetData>
    <row r="1" spans="1:12" ht="26.4">
      <c r="A1" s="312" t="s">
        <v>1506</v>
      </c>
      <c r="B1" s="312" t="s">
        <v>1507</v>
      </c>
      <c r="C1" s="312" t="s">
        <v>2</v>
      </c>
      <c r="D1" s="312" t="s">
        <v>155</v>
      </c>
      <c r="E1" s="312" t="s">
        <v>1508</v>
      </c>
      <c r="F1" s="312" t="s">
        <v>1509</v>
      </c>
      <c r="G1" s="312" t="s">
        <v>169</v>
      </c>
      <c r="H1" s="312" t="s">
        <v>1510</v>
      </c>
      <c r="I1" s="312" t="s">
        <v>1376</v>
      </c>
      <c r="J1" s="312" t="s">
        <v>1511</v>
      </c>
      <c r="K1" s="313" t="s">
        <v>1512</v>
      </c>
      <c r="L1" s="312" t="s">
        <v>1513</v>
      </c>
    </row>
    <row r="2" spans="1:12" ht="14.4">
      <c r="A2" s="323">
        <v>1190801</v>
      </c>
      <c r="B2" s="315" t="s">
        <v>1514</v>
      </c>
      <c r="C2" s="315" t="s">
        <v>516</v>
      </c>
      <c r="D2" s="316" t="s">
        <v>1515</v>
      </c>
      <c r="E2" s="317" t="s">
        <v>1516</v>
      </c>
      <c r="F2" s="318" t="s">
        <v>13</v>
      </c>
      <c r="G2" s="319" t="s">
        <v>197</v>
      </c>
      <c r="H2" s="322" t="s">
        <v>1477</v>
      </c>
      <c r="I2" s="319" t="s">
        <v>1380</v>
      </c>
      <c r="J2" s="320" t="s">
        <v>208</v>
      </c>
      <c r="K2" s="321" t="s">
        <v>1517</v>
      </c>
      <c r="L2" s="321" t="s">
        <v>1518</v>
      </c>
    </row>
    <row r="3" spans="1:12" ht="14.4">
      <c r="A3" s="323">
        <v>1191001</v>
      </c>
      <c r="B3" s="315" t="s">
        <v>1519</v>
      </c>
      <c r="C3" s="315" t="s">
        <v>517</v>
      </c>
      <c r="D3" s="316" t="s">
        <v>1520</v>
      </c>
      <c r="E3" s="317" t="s">
        <v>1516</v>
      </c>
      <c r="F3" s="318" t="s">
        <v>13</v>
      </c>
      <c r="G3" s="319" t="s">
        <v>1480</v>
      </c>
      <c r="H3" s="322" t="s">
        <v>1448</v>
      </c>
      <c r="I3" s="319" t="s">
        <v>1481</v>
      </c>
      <c r="J3" s="320" t="s">
        <v>208</v>
      </c>
      <c r="K3" s="321" t="s">
        <v>1521</v>
      </c>
      <c r="L3" s="321" t="s">
        <v>1518</v>
      </c>
    </row>
    <row r="4" spans="1:12" ht="14.4">
      <c r="A4" s="314">
        <v>1191401</v>
      </c>
      <c r="B4" s="315" t="s">
        <v>1522</v>
      </c>
      <c r="C4" s="315" t="s">
        <v>518</v>
      </c>
      <c r="D4" s="316" t="s">
        <v>1523</v>
      </c>
      <c r="E4" s="317" t="s">
        <v>83</v>
      </c>
      <c r="F4" s="315" t="s">
        <v>13</v>
      </c>
      <c r="G4" s="316" t="s">
        <v>199</v>
      </c>
      <c r="H4" s="322" t="s">
        <v>1524</v>
      </c>
      <c r="I4" s="319" t="s">
        <v>1405</v>
      </c>
      <c r="J4" s="320" t="s">
        <v>1525</v>
      </c>
      <c r="K4" s="321" t="s">
        <v>1517</v>
      </c>
      <c r="L4" s="321" t="s">
        <v>1518</v>
      </c>
    </row>
    <row r="5" spans="1:12" ht="14.4">
      <c r="A5" s="314">
        <v>1191701</v>
      </c>
      <c r="B5" s="315" t="s">
        <v>1526</v>
      </c>
      <c r="C5" s="315" t="s">
        <v>519</v>
      </c>
      <c r="D5" s="316" t="s">
        <v>1527</v>
      </c>
      <c r="E5" s="317" t="s">
        <v>1383</v>
      </c>
      <c r="F5" s="315" t="s">
        <v>1379</v>
      </c>
      <c r="G5" s="316" t="s">
        <v>1528</v>
      </c>
      <c r="H5" s="322" t="s">
        <v>1436</v>
      </c>
      <c r="I5" s="319" t="s">
        <v>1421</v>
      </c>
      <c r="J5" s="320" t="s">
        <v>1529</v>
      </c>
      <c r="K5" s="321" t="s">
        <v>1521</v>
      </c>
      <c r="L5" s="321" t="s">
        <v>1530</v>
      </c>
    </row>
    <row r="6" spans="1:12" ht="14.4">
      <c r="A6" s="314">
        <v>1191801</v>
      </c>
      <c r="B6" s="315" t="s">
        <v>1531</v>
      </c>
      <c r="C6" s="315" t="s">
        <v>520</v>
      </c>
      <c r="D6" s="316" t="s">
        <v>1532</v>
      </c>
      <c r="E6" s="317" t="s">
        <v>83</v>
      </c>
      <c r="F6" s="315" t="s">
        <v>1379</v>
      </c>
      <c r="G6" s="316" t="s">
        <v>199</v>
      </c>
      <c r="H6" s="322" t="s">
        <v>1524</v>
      </c>
      <c r="I6" s="319" t="s">
        <v>1405</v>
      </c>
      <c r="J6" s="320" t="s">
        <v>1525</v>
      </c>
      <c r="K6" s="321" t="s">
        <v>1533</v>
      </c>
      <c r="L6" s="321" t="s">
        <v>1530</v>
      </c>
    </row>
    <row r="7" spans="1:12" ht="14.4">
      <c r="A7" s="314">
        <v>1191901</v>
      </c>
      <c r="B7" s="315" t="s">
        <v>1534</v>
      </c>
      <c r="C7" s="315" t="s">
        <v>521</v>
      </c>
      <c r="D7" s="316" t="s">
        <v>1535</v>
      </c>
      <c r="E7" s="317" t="s">
        <v>83</v>
      </c>
      <c r="F7" s="315" t="s">
        <v>13</v>
      </c>
      <c r="G7" s="316" t="s">
        <v>1536</v>
      </c>
      <c r="H7" s="322" t="s">
        <v>1437</v>
      </c>
      <c r="I7" s="319" t="s">
        <v>1537</v>
      </c>
      <c r="J7" s="320" t="s">
        <v>1525</v>
      </c>
      <c r="K7" s="321" t="s">
        <v>1521</v>
      </c>
      <c r="L7" s="321" t="s">
        <v>1518</v>
      </c>
    </row>
    <row r="8" spans="1:12" ht="14.4">
      <c r="A8" s="314">
        <v>1194101</v>
      </c>
      <c r="B8" s="315" t="s">
        <v>1538</v>
      </c>
      <c r="C8" s="315" t="s">
        <v>522</v>
      </c>
      <c r="D8" s="316" t="s">
        <v>1539</v>
      </c>
      <c r="E8" s="317" t="s">
        <v>1383</v>
      </c>
      <c r="F8" s="315" t="s">
        <v>13</v>
      </c>
      <c r="G8" s="316" t="s">
        <v>1540</v>
      </c>
      <c r="H8" s="322" t="s">
        <v>1451</v>
      </c>
      <c r="I8" s="319" t="s">
        <v>1541</v>
      </c>
      <c r="J8" s="320" t="s">
        <v>1529</v>
      </c>
      <c r="K8" s="321" t="s">
        <v>1517</v>
      </c>
      <c r="L8" s="321" t="s">
        <v>1518</v>
      </c>
    </row>
    <row r="9" spans="1:12" ht="14.4">
      <c r="A9" s="314">
        <v>1194401</v>
      </c>
      <c r="B9" s="315" t="s">
        <v>1542</v>
      </c>
      <c r="C9" s="315" t="s">
        <v>523</v>
      </c>
      <c r="D9" s="316" t="s">
        <v>1543</v>
      </c>
      <c r="E9" s="317" t="s">
        <v>1544</v>
      </c>
      <c r="F9" s="315" t="s">
        <v>1545</v>
      </c>
      <c r="G9" s="316" t="s">
        <v>200</v>
      </c>
      <c r="H9" s="322" t="s">
        <v>1546</v>
      </c>
      <c r="I9" s="319" t="s">
        <v>1396</v>
      </c>
      <c r="J9" s="320" t="s">
        <v>198</v>
      </c>
      <c r="K9" s="321" t="s">
        <v>1547</v>
      </c>
      <c r="L9" s="321" t="s">
        <v>1518</v>
      </c>
    </row>
    <row r="10" spans="1:12" ht="14.4">
      <c r="A10" s="323">
        <v>1194701</v>
      </c>
      <c r="B10" s="315" t="s">
        <v>1548</v>
      </c>
      <c r="C10" s="315" t="s">
        <v>524</v>
      </c>
      <c r="D10" s="316" t="s">
        <v>1549</v>
      </c>
      <c r="E10" s="317" t="s">
        <v>1516</v>
      </c>
      <c r="F10" s="318" t="s">
        <v>13</v>
      </c>
      <c r="G10" s="319" t="s">
        <v>1550</v>
      </c>
      <c r="H10" s="322" t="s">
        <v>1447</v>
      </c>
      <c r="I10" s="319" t="s">
        <v>1551</v>
      </c>
      <c r="J10" s="320" t="s">
        <v>208</v>
      </c>
      <c r="K10" s="321" t="s">
        <v>1552</v>
      </c>
      <c r="L10" s="321" t="s">
        <v>1518</v>
      </c>
    </row>
    <row r="11" spans="1:12" ht="14.4">
      <c r="A11" s="314">
        <v>1194801</v>
      </c>
      <c r="B11" s="315" t="s">
        <v>1553</v>
      </c>
      <c r="C11" s="315" t="s">
        <v>525</v>
      </c>
      <c r="D11" s="316" t="s">
        <v>1554</v>
      </c>
      <c r="E11" s="317" t="s">
        <v>1544</v>
      </c>
      <c r="F11" s="315" t="s">
        <v>13</v>
      </c>
      <c r="G11" s="316" t="s">
        <v>1555</v>
      </c>
      <c r="H11" s="322" t="s">
        <v>1556</v>
      </c>
      <c r="I11" s="319" t="s">
        <v>1557</v>
      </c>
      <c r="J11" s="320" t="s">
        <v>198</v>
      </c>
      <c r="K11" s="321" t="s">
        <v>1558</v>
      </c>
      <c r="L11" s="321" t="s">
        <v>1518</v>
      </c>
    </row>
    <row r="12" spans="1:12" ht="14.4">
      <c r="A12" s="314">
        <v>1194901</v>
      </c>
      <c r="B12" s="315" t="s">
        <v>1559</v>
      </c>
      <c r="C12" s="315" t="s">
        <v>526</v>
      </c>
      <c r="D12" s="316" t="s">
        <v>1560</v>
      </c>
      <c r="E12" s="317" t="s">
        <v>100</v>
      </c>
      <c r="F12" s="315" t="s">
        <v>13</v>
      </c>
      <c r="G12" s="316" t="s">
        <v>527</v>
      </c>
      <c r="H12" s="322" t="s">
        <v>1441</v>
      </c>
      <c r="I12" s="319" t="s">
        <v>1400</v>
      </c>
      <c r="J12" s="320" t="s">
        <v>1561</v>
      </c>
      <c r="K12" s="321" t="s">
        <v>1558</v>
      </c>
      <c r="L12" s="321" t="s">
        <v>1518</v>
      </c>
    </row>
    <row r="13" spans="1:12" ht="14.4">
      <c r="A13" s="314">
        <v>1195201</v>
      </c>
      <c r="B13" s="315" t="s">
        <v>1562</v>
      </c>
      <c r="C13" s="315" t="s">
        <v>528</v>
      </c>
      <c r="D13" s="316" t="s">
        <v>1563</v>
      </c>
      <c r="E13" s="317" t="s">
        <v>100</v>
      </c>
      <c r="F13" s="315" t="s">
        <v>13</v>
      </c>
      <c r="G13" s="316" t="s">
        <v>1564</v>
      </c>
      <c r="H13" s="322" t="s">
        <v>1565</v>
      </c>
      <c r="I13" s="319" t="s">
        <v>1566</v>
      </c>
      <c r="J13" s="320" t="s">
        <v>1561</v>
      </c>
      <c r="K13" s="321" t="s">
        <v>1533</v>
      </c>
      <c r="L13" s="321" t="s">
        <v>1518</v>
      </c>
    </row>
    <row r="14" spans="1:12" ht="14.4">
      <c r="A14" s="314">
        <v>1195301</v>
      </c>
      <c r="B14" s="315" t="s">
        <v>1567</v>
      </c>
      <c r="C14" s="315" t="s">
        <v>529</v>
      </c>
      <c r="D14" s="316" t="s">
        <v>1568</v>
      </c>
      <c r="E14" s="317" t="s">
        <v>146</v>
      </c>
      <c r="F14" s="315" t="s">
        <v>13</v>
      </c>
      <c r="G14" s="316" t="s">
        <v>202</v>
      </c>
      <c r="H14" s="322" t="s">
        <v>1443</v>
      </c>
      <c r="I14" s="319" t="s">
        <v>1569</v>
      </c>
      <c r="J14" s="320" t="s">
        <v>201</v>
      </c>
      <c r="K14" s="321" t="s">
        <v>1558</v>
      </c>
      <c r="L14" s="321" t="s">
        <v>1518</v>
      </c>
    </row>
    <row r="15" spans="1:12" ht="14.4">
      <c r="A15" s="314">
        <v>1195501</v>
      </c>
      <c r="B15" s="315" t="s">
        <v>1570</v>
      </c>
      <c r="C15" s="315" t="s">
        <v>530</v>
      </c>
      <c r="D15" s="316" t="s">
        <v>1571</v>
      </c>
      <c r="E15" s="317" t="s">
        <v>83</v>
      </c>
      <c r="F15" s="315" t="s">
        <v>13</v>
      </c>
      <c r="G15" s="316" t="s">
        <v>207</v>
      </c>
      <c r="H15" s="322" t="s">
        <v>1435</v>
      </c>
      <c r="I15" s="319" t="s">
        <v>1468</v>
      </c>
      <c r="J15" s="320" t="s">
        <v>1525</v>
      </c>
      <c r="K15" s="321" t="s">
        <v>1572</v>
      </c>
      <c r="L15" s="321" t="s">
        <v>1518</v>
      </c>
    </row>
    <row r="16" spans="1:12" ht="14.4">
      <c r="A16" s="314">
        <v>1195701</v>
      </c>
      <c r="B16" s="315" t="s">
        <v>1573</v>
      </c>
      <c r="C16" s="315" t="s">
        <v>531</v>
      </c>
      <c r="D16" s="316" t="s">
        <v>1574</v>
      </c>
      <c r="E16" s="317" t="s">
        <v>1383</v>
      </c>
      <c r="F16" s="315" t="s">
        <v>13</v>
      </c>
      <c r="G16" s="316" t="s">
        <v>1528</v>
      </c>
      <c r="H16" s="322" t="s">
        <v>1436</v>
      </c>
      <c r="I16" s="319" t="s">
        <v>1421</v>
      </c>
      <c r="J16" s="320" t="s">
        <v>1529</v>
      </c>
      <c r="K16" s="321" t="s">
        <v>1558</v>
      </c>
      <c r="L16" s="321" t="s">
        <v>1518</v>
      </c>
    </row>
    <row r="17" spans="1:12" ht="14.4">
      <c r="A17" s="314">
        <v>1201401</v>
      </c>
      <c r="B17" s="315" t="s">
        <v>1575</v>
      </c>
      <c r="C17" s="315" t="s">
        <v>532</v>
      </c>
      <c r="D17" s="316" t="s">
        <v>1576</v>
      </c>
      <c r="E17" s="317" t="s">
        <v>146</v>
      </c>
      <c r="F17" s="315" t="s">
        <v>146</v>
      </c>
      <c r="G17" s="316" t="s">
        <v>202</v>
      </c>
      <c r="H17" s="322" t="s">
        <v>1443</v>
      </c>
      <c r="I17" s="319" t="s">
        <v>1569</v>
      </c>
      <c r="J17" s="320" t="s">
        <v>201</v>
      </c>
      <c r="K17" s="321" t="s">
        <v>1572</v>
      </c>
      <c r="L17" s="321" t="s">
        <v>1518</v>
      </c>
    </row>
    <row r="18" spans="1:12" ht="14.4">
      <c r="A18" s="314">
        <v>1202701</v>
      </c>
      <c r="B18" s="315" t="s">
        <v>1577</v>
      </c>
      <c r="C18" s="315" t="s">
        <v>533</v>
      </c>
      <c r="D18" s="316" t="s">
        <v>1578</v>
      </c>
      <c r="E18" s="317" t="s">
        <v>83</v>
      </c>
      <c r="F18" s="315" t="s">
        <v>146</v>
      </c>
      <c r="G18" s="316" t="s">
        <v>1536</v>
      </c>
      <c r="H18" s="322" t="s">
        <v>1437</v>
      </c>
      <c r="I18" s="319" t="s">
        <v>1537</v>
      </c>
      <c r="J18" s="320" t="s">
        <v>1525</v>
      </c>
      <c r="K18" s="321" t="s">
        <v>1579</v>
      </c>
      <c r="L18" s="321" t="s">
        <v>1518</v>
      </c>
    </row>
    <row r="19" spans="1:12" ht="14.4">
      <c r="A19" s="314">
        <v>1204101</v>
      </c>
      <c r="B19" s="315" t="s">
        <v>1580</v>
      </c>
      <c r="C19" s="315" t="s">
        <v>535</v>
      </c>
      <c r="D19" s="316" t="s">
        <v>1581</v>
      </c>
      <c r="E19" s="317" t="s">
        <v>83</v>
      </c>
      <c r="F19" s="315" t="s">
        <v>146</v>
      </c>
      <c r="G19" s="316" t="s">
        <v>1582</v>
      </c>
      <c r="H19" s="322" t="s">
        <v>1459</v>
      </c>
      <c r="I19" s="319" t="s">
        <v>1583</v>
      </c>
      <c r="J19" s="320" t="s">
        <v>1525</v>
      </c>
      <c r="K19" s="321" t="s">
        <v>1579</v>
      </c>
      <c r="L19" s="321" t="s">
        <v>1518</v>
      </c>
    </row>
    <row r="20" spans="1:12" ht="14.4">
      <c r="A20" s="314">
        <v>1204201</v>
      </c>
      <c r="B20" s="315" t="s">
        <v>1584</v>
      </c>
      <c r="C20" s="315" t="s">
        <v>536</v>
      </c>
      <c r="D20" s="316" t="s">
        <v>1585</v>
      </c>
      <c r="E20" s="317" t="s">
        <v>100</v>
      </c>
      <c r="F20" s="315" t="s">
        <v>146</v>
      </c>
      <c r="G20" s="316" t="s">
        <v>216</v>
      </c>
      <c r="H20" s="322" t="s">
        <v>1452</v>
      </c>
      <c r="I20" s="319" t="s">
        <v>1408</v>
      </c>
      <c r="J20" s="320" t="s">
        <v>1561</v>
      </c>
      <c r="K20" s="321" t="s">
        <v>1579</v>
      </c>
      <c r="L20" s="321" t="s">
        <v>1518</v>
      </c>
    </row>
    <row r="21" spans="1:12" ht="14.4">
      <c r="A21" s="314">
        <v>1206801</v>
      </c>
      <c r="B21" s="315" t="s">
        <v>1586</v>
      </c>
      <c r="C21" s="315" t="s">
        <v>537</v>
      </c>
      <c r="D21" s="316" t="s">
        <v>1587</v>
      </c>
      <c r="E21" s="317" t="s">
        <v>83</v>
      </c>
      <c r="F21" s="315" t="s">
        <v>146</v>
      </c>
      <c r="G21" s="316" t="s">
        <v>1582</v>
      </c>
      <c r="H21" s="322" t="s">
        <v>1459</v>
      </c>
      <c r="I21" s="319" t="s">
        <v>1583</v>
      </c>
      <c r="J21" s="320" t="s">
        <v>1525</v>
      </c>
      <c r="K21" s="321" t="s">
        <v>1579</v>
      </c>
      <c r="L21" s="321" t="s">
        <v>1518</v>
      </c>
    </row>
    <row r="22" spans="1:12" ht="14.4">
      <c r="A22" s="314">
        <v>1206802</v>
      </c>
      <c r="B22" s="315" t="s">
        <v>1588</v>
      </c>
      <c r="C22" s="315" t="s">
        <v>538</v>
      </c>
      <c r="D22" s="316" t="s">
        <v>1589</v>
      </c>
      <c r="E22" s="317" t="s">
        <v>83</v>
      </c>
      <c r="F22" s="315" t="s">
        <v>1389</v>
      </c>
      <c r="G22" s="316" t="s">
        <v>1582</v>
      </c>
      <c r="H22" s="322" t="s">
        <v>1459</v>
      </c>
      <c r="I22" s="319" t="s">
        <v>1583</v>
      </c>
      <c r="J22" s="320" t="s">
        <v>1525</v>
      </c>
      <c r="K22" s="321" t="s">
        <v>1590</v>
      </c>
      <c r="L22" s="321" t="s">
        <v>1518</v>
      </c>
    </row>
    <row r="23" spans="1:12" ht="14.4">
      <c r="A23" s="314">
        <v>1208201</v>
      </c>
      <c r="B23" s="315" t="s">
        <v>1591</v>
      </c>
      <c r="C23" s="315" t="s">
        <v>539</v>
      </c>
      <c r="D23" s="316" t="s">
        <v>1592</v>
      </c>
      <c r="E23" s="317" t="s">
        <v>100</v>
      </c>
      <c r="F23" s="315" t="s">
        <v>146</v>
      </c>
      <c r="G23" s="316" t="s">
        <v>204</v>
      </c>
      <c r="H23" s="322" t="s">
        <v>1475</v>
      </c>
      <c r="I23" s="319" t="s">
        <v>1399</v>
      </c>
      <c r="J23" s="320" t="s">
        <v>1561</v>
      </c>
      <c r="K23" s="321" t="s">
        <v>1579</v>
      </c>
      <c r="L23" s="321" t="s">
        <v>1518</v>
      </c>
    </row>
    <row r="24" spans="1:12" ht="14.4">
      <c r="A24" s="314">
        <v>1208901</v>
      </c>
      <c r="B24" s="315" t="s">
        <v>1593</v>
      </c>
      <c r="C24" s="315" t="s">
        <v>540</v>
      </c>
      <c r="D24" s="316" t="s">
        <v>1594</v>
      </c>
      <c r="E24" s="317" t="s">
        <v>1383</v>
      </c>
      <c r="F24" s="315" t="s">
        <v>146</v>
      </c>
      <c r="G24" s="316" t="s">
        <v>1595</v>
      </c>
      <c r="H24" s="322" t="s">
        <v>1471</v>
      </c>
      <c r="I24" s="319" t="s">
        <v>1427</v>
      </c>
      <c r="J24" s="320" t="s">
        <v>1529</v>
      </c>
      <c r="K24" s="321" t="s">
        <v>1579</v>
      </c>
      <c r="L24" s="321" t="s">
        <v>1518</v>
      </c>
    </row>
    <row r="25" spans="1:12" ht="14.4">
      <c r="A25" s="314">
        <v>1208902</v>
      </c>
      <c r="B25" s="315" t="s">
        <v>1596</v>
      </c>
      <c r="C25" s="315" t="s">
        <v>541</v>
      </c>
      <c r="D25" s="316" t="s">
        <v>1597</v>
      </c>
      <c r="E25" s="317" t="s">
        <v>1383</v>
      </c>
      <c r="F25" s="315" t="s">
        <v>1389</v>
      </c>
      <c r="G25" s="316" t="s">
        <v>1595</v>
      </c>
      <c r="H25" s="322" t="s">
        <v>1471</v>
      </c>
      <c r="I25" s="319" t="s">
        <v>1427</v>
      </c>
      <c r="J25" s="320" t="s">
        <v>1529</v>
      </c>
      <c r="K25" s="321" t="s">
        <v>1598</v>
      </c>
      <c r="L25" s="321" t="s">
        <v>1518</v>
      </c>
    </row>
    <row r="26" spans="1:12" ht="14.4">
      <c r="A26" s="314">
        <v>1209601</v>
      </c>
      <c r="B26" s="315" t="s">
        <v>1599</v>
      </c>
      <c r="C26" s="315" t="s">
        <v>542</v>
      </c>
      <c r="D26" s="316" t="s">
        <v>1600</v>
      </c>
      <c r="E26" s="317" t="s">
        <v>1383</v>
      </c>
      <c r="F26" s="315" t="s">
        <v>146</v>
      </c>
      <c r="G26" s="316" t="s">
        <v>1540</v>
      </c>
      <c r="H26" s="322" t="s">
        <v>1451</v>
      </c>
      <c r="I26" s="319" t="s">
        <v>1541</v>
      </c>
      <c r="J26" s="320" t="s">
        <v>1529</v>
      </c>
      <c r="K26" s="321" t="s">
        <v>1579</v>
      </c>
      <c r="L26" s="321" t="s">
        <v>1518</v>
      </c>
    </row>
    <row r="27" spans="1:12" ht="14.4">
      <c r="A27" s="314">
        <v>1209602</v>
      </c>
      <c r="B27" s="315" t="s">
        <v>1601</v>
      </c>
      <c r="C27" s="315" t="s">
        <v>543</v>
      </c>
      <c r="D27" s="316" t="s">
        <v>1602</v>
      </c>
      <c r="E27" s="317" t="s">
        <v>1383</v>
      </c>
      <c r="F27" s="315" t="s">
        <v>1389</v>
      </c>
      <c r="G27" s="316" t="s">
        <v>1540</v>
      </c>
      <c r="H27" s="322" t="s">
        <v>1451</v>
      </c>
      <c r="I27" s="319" t="s">
        <v>1541</v>
      </c>
      <c r="J27" s="320" t="s">
        <v>1529</v>
      </c>
      <c r="K27" s="321" t="s">
        <v>1598</v>
      </c>
      <c r="L27" s="321" t="s">
        <v>1518</v>
      </c>
    </row>
    <row r="28" spans="1:12" ht="14.4">
      <c r="A28" s="323">
        <v>1211001</v>
      </c>
      <c r="B28" s="315" t="s">
        <v>1603</v>
      </c>
      <c r="C28" s="315" t="s">
        <v>544</v>
      </c>
      <c r="D28" s="316" t="s">
        <v>1604</v>
      </c>
      <c r="E28" s="317" t="s">
        <v>1516</v>
      </c>
      <c r="F28" s="318" t="s">
        <v>146</v>
      </c>
      <c r="G28" s="319" t="s">
        <v>1605</v>
      </c>
      <c r="H28" s="322" t="s">
        <v>1456</v>
      </c>
      <c r="I28" s="319" t="s">
        <v>1606</v>
      </c>
      <c r="J28" s="320" t="s">
        <v>208</v>
      </c>
      <c r="K28" s="321" t="s">
        <v>1579</v>
      </c>
      <c r="L28" s="321" t="s">
        <v>1518</v>
      </c>
    </row>
    <row r="29" spans="1:12" ht="14.4">
      <c r="A29" s="323">
        <v>1211701</v>
      </c>
      <c r="B29" s="315" t="s">
        <v>1607</v>
      </c>
      <c r="C29" s="315" t="s">
        <v>545</v>
      </c>
      <c r="D29" s="316" t="s">
        <v>1608</v>
      </c>
      <c r="E29" s="317" t="s">
        <v>1516</v>
      </c>
      <c r="F29" s="318" t="s">
        <v>146</v>
      </c>
      <c r="G29" s="319" t="s">
        <v>214</v>
      </c>
      <c r="H29" s="322" t="s">
        <v>1478</v>
      </c>
      <c r="I29" s="319" t="s">
        <v>1479</v>
      </c>
      <c r="J29" s="320" t="s">
        <v>208</v>
      </c>
      <c r="K29" s="321" t="s">
        <v>1579</v>
      </c>
      <c r="L29" s="321" t="s">
        <v>1518</v>
      </c>
    </row>
    <row r="30" spans="1:12" ht="14.4">
      <c r="A30" s="314">
        <v>1212301</v>
      </c>
      <c r="B30" s="315" t="s">
        <v>1609</v>
      </c>
      <c r="C30" s="315" t="s">
        <v>546</v>
      </c>
      <c r="D30" s="316" t="s">
        <v>1610</v>
      </c>
      <c r="E30" s="317" t="s">
        <v>100</v>
      </c>
      <c r="F30" s="315" t="s">
        <v>146</v>
      </c>
      <c r="G30" s="316" t="s">
        <v>209</v>
      </c>
      <c r="H30" s="322" t="s">
        <v>1482</v>
      </c>
      <c r="I30" s="319" t="s">
        <v>1420</v>
      </c>
      <c r="J30" s="320" t="s">
        <v>1561</v>
      </c>
      <c r="K30" s="321" t="s">
        <v>1579</v>
      </c>
      <c r="L30" s="321" t="s">
        <v>1518</v>
      </c>
    </row>
    <row r="31" spans="1:12" ht="14.4">
      <c r="A31" s="314">
        <v>1213401</v>
      </c>
      <c r="B31" s="315" t="s">
        <v>1611</v>
      </c>
      <c r="C31" s="315" t="s">
        <v>1612</v>
      </c>
      <c r="D31" s="316" t="s">
        <v>1613</v>
      </c>
      <c r="E31" s="317" t="s">
        <v>83</v>
      </c>
      <c r="F31" s="315" t="s">
        <v>1386</v>
      </c>
      <c r="G31" s="316" t="s">
        <v>215</v>
      </c>
      <c r="H31" s="322" t="s">
        <v>1460</v>
      </c>
      <c r="I31" s="319" t="s">
        <v>1395</v>
      </c>
      <c r="J31" s="320" t="s">
        <v>1525</v>
      </c>
      <c r="K31" s="321" t="s">
        <v>1614</v>
      </c>
      <c r="L31" s="321" t="s">
        <v>1518</v>
      </c>
    </row>
    <row r="32" spans="1:12" ht="14.4">
      <c r="A32" s="314">
        <v>1213701</v>
      </c>
      <c r="B32" s="315" t="s">
        <v>1615</v>
      </c>
      <c r="C32" s="315" t="s">
        <v>547</v>
      </c>
      <c r="D32" s="316" t="s">
        <v>1616</v>
      </c>
      <c r="E32" s="317" t="s">
        <v>146</v>
      </c>
      <c r="F32" s="315" t="s">
        <v>146</v>
      </c>
      <c r="G32" s="316" t="s">
        <v>205</v>
      </c>
      <c r="H32" s="318" t="s">
        <v>1455</v>
      </c>
      <c r="I32" s="319" t="s">
        <v>1617</v>
      </c>
      <c r="J32" s="320" t="s">
        <v>201</v>
      </c>
      <c r="K32" s="321" t="s">
        <v>1579</v>
      </c>
      <c r="L32" s="321" t="s">
        <v>1518</v>
      </c>
    </row>
    <row r="33" spans="1:12" ht="14.4">
      <c r="A33" s="314">
        <v>1214601</v>
      </c>
      <c r="B33" s="315" t="s">
        <v>1618</v>
      </c>
      <c r="C33" s="315" t="s">
        <v>548</v>
      </c>
      <c r="D33" s="316" t="s">
        <v>1619</v>
      </c>
      <c r="E33" s="317" t="s">
        <v>1383</v>
      </c>
      <c r="F33" s="315" t="s">
        <v>146</v>
      </c>
      <c r="G33" s="316" t="s">
        <v>1620</v>
      </c>
      <c r="H33" s="322" t="s">
        <v>1621</v>
      </c>
      <c r="I33" s="319" t="s">
        <v>1622</v>
      </c>
      <c r="J33" s="320" t="s">
        <v>1529</v>
      </c>
      <c r="K33" s="321" t="s">
        <v>1572</v>
      </c>
      <c r="L33" s="321" t="s">
        <v>1518</v>
      </c>
    </row>
    <row r="34" spans="1:12" ht="14.4">
      <c r="A34" s="314">
        <v>1215101</v>
      </c>
      <c r="B34" s="315" t="s">
        <v>1623</v>
      </c>
      <c r="C34" s="315" t="s">
        <v>549</v>
      </c>
      <c r="D34" s="316" t="s">
        <v>1624</v>
      </c>
      <c r="E34" s="317" t="s">
        <v>83</v>
      </c>
      <c r="F34" s="315" t="s">
        <v>146</v>
      </c>
      <c r="G34" s="316" t="s">
        <v>199</v>
      </c>
      <c r="H34" s="322" t="s">
        <v>1524</v>
      </c>
      <c r="I34" s="319" t="s">
        <v>1405</v>
      </c>
      <c r="J34" s="320" t="s">
        <v>1525</v>
      </c>
      <c r="K34" s="321" t="s">
        <v>1579</v>
      </c>
      <c r="L34" s="321" t="s">
        <v>1518</v>
      </c>
    </row>
    <row r="35" spans="1:12" ht="14.4">
      <c r="A35" s="314">
        <v>1216401</v>
      </c>
      <c r="B35" s="315" t="s">
        <v>1625</v>
      </c>
      <c r="C35" s="315" t="s">
        <v>550</v>
      </c>
      <c r="D35" s="316" t="s">
        <v>1626</v>
      </c>
      <c r="E35" s="317" t="s">
        <v>1544</v>
      </c>
      <c r="F35" s="315" t="s">
        <v>146</v>
      </c>
      <c r="G35" s="316" t="s">
        <v>1484</v>
      </c>
      <c r="H35" s="322" t="s">
        <v>1627</v>
      </c>
      <c r="I35" s="319" t="s">
        <v>1628</v>
      </c>
      <c r="J35" s="320" t="s">
        <v>198</v>
      </c>
      <c r="K35" s="321" t="s">
        <v>1579</v>
      </c>
      <c r="L35" s="321" t="s">
        <v>1518</v>
      </c>
    </row>
    <row r="36" spans="1:12" ht="14.4">
      <c r="A36" s="314">
        <v>1217801</v>
      </c>
      <c r="B36" s="315" t="s">
        <v>1629</v>
      </c>
      <c r="C36" s="315" t="s">
        <v>551</v>
      </c>
      <c r="D36" s="316" t="s">
        <v>1630</v>
      </c>
      <c r="E36" s="317" t="s">
        <v>83</v>
      </c>
      <c r="F36" s="315" t="s">
        <v>146</v>
      </c>
      <c r="G36" s="316" t="s">
        <v>199</v>
      </c>
      <c r="H36" s="322" t="s">
        <v>1524</v>
      </c>
      <c r="I36" s="319" t="s">
        <v>1405</v>
      </c>
      <c r="J36" s="320" t="s">
        <v>1525</v>
      </c>
      <c r="K36" s="321" t="s">
        <v>1579</v>
      </c>
      <c r="L36" s="321" t="s">
        <v>1518</v>
      </c>
    </row>
    <row r="37" spans="1:12" ht="14.4">
      <c r="A37" s="314">
        <v>1219201</v>
      </c>
      <c r="B37" s="315" t="s">
        <v>1631</v>
      </c>
      <c r="C37" s="315" t="s">
        <v>1632</v>
      </c>
      <c r="D37" s="316" t="s">
        <v>1633</v>
      </c>
      <c r="E37" s="317" t="s">
        <v>100</v>
      </c>
      <c r="F37" s="315" t="s">
        <v>146</v>
      </c>
      <c r="G37" s="316" t="s">
        <v>204</v>
      </c>
      <c r="H37" s="322" t="s">
        <v>1475</v>
      </c>
      <c r="I37" s="319" t="s">
        <v>1399</v>
      </c>
      <c r="J37" s="320" t="s">
        <v>1561</v>
      </c>
      <c r="K37" s="321" t="s">
        <v>1579</v>
      </c>
      <c r="L37" s="321" t="s">
        <v>1518</v>
      </c>
    </row>
    <row r="38" spans="1:12" ht="14.4">
      <c r="A38" s="314">
        <v>1220501</v>
      </c>
      <c r="B38" s="315" t="s">
        <v>1634</v>
      </c>
      <c r="C38" s="315" t="s">
        <v>552</v>
      </c>
      <c r="D38" s="316" t="s">
        <v>1635</v>
      </c>
      <c r="E38" s="317" t="s">
        <v>1544</v>
      </c>
      <c r="F38" s="315" t="s">
        <v>146</v>
      </c>
      <c r="G38" s="316" t="s">
        <v>1555</v>
      </c>
      <c r="H38" s="322" t="s">
        <v>1556</v>
      </c>
      <c r="I38" s="319" t="s">
        <v>1557</v>
      </c>
      <c r="J38" s="320" t="s">
        <v>198</v>
      </c>
      <c r="K38" s="321" t="s">
        <v>1579</v>
      </c>
      <c r="L38" s="321" t="s">
        <v>1518</v>
      </c>
    </row>
    <row r="39" spans="1:12" ht="14.4">
      <c r="A39" s="314">
        <v>1221901</v>
      </c>
      <c r="B39" s="315" t="s">
        <v>1636</v>
      </c>
      <c r="C39" s="315" t="s">
        <v>553</v>
      </c>
      <c r="D39" s="316" t="s">
        <v>1637</v>
      </c>
      <c r="E39" s="317" t="s">
        <v>83</v>
      </c>
      <c r="F39" s="315" t="s">
        <v>146</v>
      </c>
      <c r="G39" s="316" t="s">
        <v>1582</v>
      </c>
      <c r="H39" s="322" t="s">
        <v>1459</v>
      </c>
      <c r="I39" s="319" t="s">
        <v>1583</v>
      </c>
      <c r="J39" s="320" t="s">
        <v>1525</v>
      </c>
      <c r="K39" s="321" t="s">
        <v>1579</v>
      </c>
      <c r="L39" s="321" t="s">
        <v>1518</v>
      </c>
    </row>
    <row r="40" spans="1:12" ht="14.4">
      <c r="A40" s="314">
        <v>1223301</v>
      </c>
      <c r="B40" s="315" t="s">
        <v>1638</v>
      </c>
      <c r="C40" s="315" t="s">
        <v>554</v>
      </c>
      <c r="D40" s="316" t="s">
        <v>1639</v>
      </c>
      <c r="E40" s="317" t="s">
        <v>83</v>
      </c>
      <c r="F40" s="315" t="s">
        <v>146</v>
      </c>
      <c r="G40" s="316" t="s">
        <v>206</v>
      </c>
      <c r="H40" s="322" t="s">
        <v>1483</v>
      </c>
      <c r="I40" s="319" t="s">
        <v>1410</v>
      </c>
      <c r="J40" s="320" t="s">
        <v>1525</v>
      </c>
      <c r="K40" s="321" t="s">
        <v>1572</v>
      </c>
      <c r="L40" s="321" t="s">
        <v>1518</v>
      </c>
    </row>
    <row r="41" spans="1:12" ht="14.4">
      <c r="A41" s="314">
        <v>1224701</v>
      </c>
      <c r="B41" s="315" t="s">
        <v>1640</v>
      </c>
      <c r="C41" s="315" t="s">
        <v>555</v>
      </c>
      <c r="D41" s="316" t="s">
        <v>1641</v>
      </c>
      <c r="E41" s="317" t="s">
        <v>1383</v>
      </c>
      <c r="F41" s="315" t="s">
        <v>146</v>
      </c>
      <c r="G41" s="316" t="s">
        <v>1540</v>
      </c>
      <c r="H41" s="322" t="s">
        <v>1451</v>
      </c>
      <c r="I41" s="319" t="s">
        <v>1541</v>
      </c>
      <c r="J41" s="320" t="s">
        <v>1529</v>
      </c>
      <c r="K41" s="321" t="s">
        <v>1572</v>
      </c>
      <c r="L41" s="321" t="s">
        <v>1518</v>
      </c>
    </row>
    <row r="42" spans="1:12" ht="14.4">
      <c r="A42" s="323">
        <v>1225001</v>
      </c>
      <c r="B42" s="315" t="s">
        <v>1642</v>
      </c>
      <c r="C42" s="315" t="s">
        <v>1377</v>
      </c>
      <c r="D42" s="316" t="s">
        <v>1643</v>
      </c>
      <c r="E42" s="317" t="s">
        <v>1516</v>
      </c>
      <c r="F42" s="318" t="s">
        <v>1378</v>
      </c>
      <c r="G42" s="319" t="s">
        <v>1644</v>
      </c>
      <c r="H42" s="322" t="s">
        <v>1453</v>
      </c>
      <c r="I42" s="319" t="s">
        <v>1645</v>
      </c>
      <c r="J42" s="320" t="s">
        <v>208</v>
      </c>
      <c r="K42" s="321" t="s">
        <v>1579</v>
      </c>
      <c r="L42" s="321" t="s">
        <v>1518</v>
      </c>
    </row>
    <row r="43" spans="1:12" ht="14.4">
      <c r="A43" s="323">
        <v>1226901</v>
      </c>
      <c r="B43" s="315" t="s">
        <v>1646</v>
      </c>
      <c r="C43" s="315" t="s">
        <v>556</v>
      </c>
      <c r="D43" s="316" t="s">
        <v>1647</v>
      </c>
      <c r="E43" s="317" t="s">
        <v>1516</v>
      </c>
      <c r="F43" s="318" t="s">
        <v>1378</v>
      </c>
      <c r="G43" s="319" t="s">
        <v>1480</v>
      </c>
      <c r="H43" s="322" t="s">
        <v>1448</v>
      </c>
      <c r="I43" s="319" t="s">
        <v>1481</v>
      </c>
      <c r="J43" s="320" t="s">
        <v>208</v>
      </c>
      <c r="K43" s="321" t="s">
        <v>1598</v>
      </c>
      <c r="L43" s="321" t="s">
        <v>1518</v>
      </c>
    </row>
    <row r="44" spans="1:12" ht="14.4">
      <c r="A44" s="314">
        <v>1227401</v>
      </c>
      <c r="B44" s="315" t="s">
        <v>1648</v>
      </c>
      <c r="C44" s="315" t="s">
        <v>557</v>
      </c>
      <c r="D44" s="316" t="s">
        <v>1649</v>
      </c>
      <c r="E44" s="317" t="s">
        <v>100</v>
      </c>
      <c r="F44" s="315" t="s">
        <v>146</v>
      </c>
      <c r="G44" s="316" t="s">
        <v>1650</v>
      </c>
      <c r="H44" s="322" t="s">
        <v>1440</v>
      </c>
      <c r="I44" s="319" t="s">
        <v>1651</v>
      </c>
      <c r="J44" s="320" t="s">
        <v>1561</v>
      </c>
      <c r="K44" s="321" t="s">
        <v>1579</v>
      </c>
      <c r="L44" s="321" t="s">
        <v>1518</v>
      </c>
    </row>
    <row r="45" spans="1:12" ht="14.4">
      <c r="A45" s="314">
        <v>1227402</v>
      </c>
      <c r="B45" s="315" t="s">
        <v>1652</v>
      </c>
      <c r="C45" s="315" t="s">
        <v>558</v>
      </c>
      <c r="D45" s="316" t="s">
        <v>1653</v>
      </c>
      <c r="E45" s="317" t="s">
        <v>100</v>
      </c>
      <c r="F45" s="315" t="s">
        <v>1389</v>
      </c>
      <c r="G45" s="316" t="s">
        <v>1650</v>
      </c>
      <c r="H45" s="322" t="s">
        <v>1440</v>
      </c>
      <c r="I45" s="319" t="s">
        <v>1651</v>
      </c>
      <c r="J45" s="320" t="s">
        <v>1561</v>
      </c>
      <c r="K45" s="321" t="s">
        <v>1598</v>
      </c>
      <c r="L45" s="321" t="s">
        <v>1518</v>
      </c>
    </row>
    <row r="46" spans="1:12" ht="14.4">
      <c r="A46" s="314">
        <v>1228801</v>
      </c>
      <c r="B46" s="315" t="s">
        <v>1654</v>
      </c>
      <c r="C46" s="315" t="s">
        <v>559</v>
      </c>
      <c r="D46" s="316" t="s">
        <v>1655</v>
      </c>
      <c r="E46" s="317" t="s">
        <v>1383</v>
      </c>
      <c r="F46" s="315" t="s">
        <v>146</v>
      </c>
      <c r="G46" s="316" t="s">
        <v>1656</v>
      </c>
      <c r="H46" s="322" t="s">
        <v>1469</v>
      </c>
      <c r="I46" s="319" t="s">
        <v>1428</v>
      </c>
      <c r="J46" s="320" t="s">
        <v>1529</v>
      </c>
      <c r="K46" s="321" t="s">
        <v>1572</v>
      </c>
      <c r="L46" s="321" t="s">
        <v>1518</v>
      </c>
    </row>
    <row r="47" spans="1:12" ht="14.4">
      <c r="A47" s="314">
        <v>1230101</v>
      </c>
      <c r="B47" s="315" t="s">
        <v>1657</v>
      </c>
      <c r="C47" s="315" t="s">
        <v>560</v>
      </c>
      <c r="D47" s="316" t="s">
        <v>1658</v>
      </c>
      <c r="E47" s="317" t="s">
        <v>1383</v>
      </c>
      <c r="F47" s="315" t="s">
        <v>146</v>
      </c>
      <c r="G47" s="316" t="s">
        <v>1540</v>
      </c>
      <c r="H47" s="322" t="s">
        <v>1451</v>
      </c>
      <c r="I47" s="319" t="s">
        <v>1541</v>
      </c>
      <c r="J47" s="320" t="s">
        <v>1529</v>
      </c>
      <c r="K47" s="321" t="s">
        <v>1579</v>
      </c>
      <c r="L47" s="321" t="s">
        <v>1518</v>
      </c>
    </row>
    <row r="48" spans="1:12" ht="14.4">
      <c r="A48" s="314">
        <v>1230201</v>
      </c>
      <c r="B48" s="315" t="s">
        <v>1659</v>
      </c>
      <c r="C48" s="315" t="s">
        <v>1394</v>
      </c>
      <c r="D48" s="316" t="s">
        <v>1660</v>
      </c>
      <c r="E48" s="317" t="s">
        <v>1544</v>
      </c>
      <c r="F48" s="315" t="s">
        <v>146</v>
      </c>
      <c r="G48" s="316" t="s">
        <v>1661</v>
      </c>
      <c r="H48" s="322" t="s">
        <v>1662</v>
      </c>
      <c r="I48" s="319" t="s">
        <v>1663</v>
      </c>
      <c r="J48" s="320" t="s">
        <v>198</v>
      </c>
      <c r="K48" s="321" t="s">
        <v>1579</v>
      </c>
      <c r="L48" s="321" t="s">
        <v>1518</v>
      </c>
    </row>
    <row r="49" spans="1:12" ht="14.4">
      <c r="A49" s="323">
        <v>1230301</v>
      </c>
      <c r="B49" s="315" t="s">
        <v>1664</v>
      </c>
      <c r="C49" s="315" t="s">
        <v>1391</v>
      </c>
      <c r="D49" s="316" t="s">
        <v>1665</v>
      </c>
      <c r="E49" s="317" t="s">
        <v>1516</v>
      </c>
      <c r="F49" s="318" t="s">
        <v>1390</v>
      </c>
      <c r="G49" s="319" t="s">
        <v>197</v>
      </c>
      <c r="H49" s="322" t="s">
        <v>1477</v>
      </c>
      <c r="I49" s="319" t="s">
        <v>1380</v>
      </c>
      <c r="J49" s="320" t="s">
        <v>208</v>
      </c>
      <c r="K49" s="321" t="s">
        <v>1666</v>
      </c>
      <c r="L49" s="321" t="s">
        <v>1518</v>
      </c>
    </row>
    <row r="50" spans="1:12" ht="14.4">
      <c r="A50" s="314">
        <v>1230601</v>
      </c>
      <c r="B50" s="315" t="s">
        <v>1667</v>
      </c>
      <c r="C50" s="315" t="s">
        <v>1401</v>
      </c>
      <c r="D50" s="316" t="s">
        <v>1668</v>
      </c>
      <c r="E50" s="317" t="s">
        <v>100</v>
      </c>
      <c r="F50" s="315" t="s">
        <v>146</v>
      </c>
      <c r="G50" s="316" t="s">
        <v>209</v>
      </c>
      <c r="H50" s="322" t="s">
        <v>1482</v>
      </c>
      <c r="I50" s="319" t="s">
        <v>1420</v>
      </c>
      <c r="J50" s="320" t="s">
        <v>1561</v>
      </c>
      <c r="K50" s="321" t="s">
        <v>1572</v>
      </c>
      <c r="L50" s="321" t="s">
        <v>1518</v>
      </c>
    </row>
    <row r="51" spans="1:12" ht="14.4">
      <c r="A51" s="314">
        <v>1230701</v>
      </c>
      <c r="B51" s="315" t="s">
        <v>1669</v>
      </c>
      <c r="C51" s="315" t="s">
        <v>1670</v>
      </c>
      <c r="D51" s="316" t="s">
        <v>1671</v>
      </c>
      <c r="E51" s="317" t="s">
        <v>83</v>
      </c>
      <c r="F51" s="315" t="s">
        <v>1378</v>
      </c>
      <c r="G51" s="316" t="s">
        <v>207</v>
      </c>
      <c r="H51" s="322" t="s">
        <v>1435</v>
      </c>
      <c r="I51" s="319" t="s">
        <v>1468</v>
      </c>
      <c r="J51" s="320" t="s">
        <v>1525</v>
      </c>
      <c r="K51" s="321" t="s">
        <v>1579</v>
      </c>
      <c r="L51" s="321" t="s">
        <v>1518</v>
      </c>
    </row>
    <row r="52" spans="1:12" ht="14.4">
      <c r="A52" s="314">
        <v>1230801</v>
      </c>
      <c r="B52" s="315" t="s">
        <v>1672</v>
      </c>
      <c r="C52" s="315" t="s">
        <v>1411</v>
      </c>
      <c r="D52" s="316" t="s">
        <v>1673</v>
      </c>
      <c r="E52" s="317" t="s">
        <v>83</v>
      </c>
      <c r="F52" s="315" t="s">
        <v>146</v>
      </c>
      <c r="G52" s="316" t="s">
        <v>1582</v>
      </c>
      <c r="H52" s="322" t="s">
        <v>1459</v>
      </c>
      <c r="I52" s="319" t="s">
        <v>1583</v>
      </c>
      <c r="J52" s="320" t="s">
        <v>1525</v>
      </c>
      <c r="K52" s="321" t="s">
        <v>1579</v>
      </c>
      <c r="L52" s="321" t="s">
        <v>1518</v>
      </c>
    </row>
    <row r="53" spans="1:12" ht="14.4">
      <c r="A53" s="314">
        <v>1230901</v>
      </c>
      <c r="B53" s="315" t="s">
        <v>1674</v>
      </c>
      <c r="C53" s="315" t="s">
        <v>1418</v>
      </c>
      <c r="D53" s="316" t="s">
        <v>1675</v>
      </c>
      <c r="E53" s="317" t="s">
        <v>146</v>
      </c>
      <c r="F53" s="315" t="s">
        <v>146</v>
      </c>
      <c r="G53" s="316" t="s">
        <v>205</v>
      </c>
      <c r="H53" s="318" t="s">
        <v>1455</v>
      </c>
      <c r="I53" s="319" t="s">
        <v>1617</v>
      </c>
      <c r="J53" s="320" t="s">
        <v>201</v>
      </c>
      <c r="K53" s="321" t="s">
        <v>1579</v>
      </c>
      <c r="L53" s="321" t="s">
        <v>1518</v>
      </c>
    </row>
    <row r="54" spans="1:12" ht="14.4">
      <c r="A54" s="314">
        <v>1231101</v>
      </c>
      <c r="B54" s="315" t="s">
        <v>1676</v>
      </c>
      <c r="C54" s="315" t="s">
        <v>1424</v>
      </c>
      <c r="D54" s="316" t="s">
        <v>1677</v>
      </c>
      <c r="E54" s="317" t="s">
        <v>83</v>
      </c>
      <c r="F54" s="315" t="s">
        <v>146</v>
      </c>
      <c r="G54" s="316" t="s">
        <v>1446</v>
      </c>
      <c r="H54" s="322" t="s">
        <v>1442</v>
      </c>
      <c r="I54" s="319" t="s">
        <v>1381</v>
      </c>
      <c r="J54" s="320" t="s">
        <v>1525</v>
      </c>
      <c r="K54" s="321" t="s">
        <v>1579</v>
      </c>
      <c r="L54" s="321" t="s">
        <v>1518</v>
      </c>
    </row>
    <row r="55" spans="1:12" ht="14.4">
      <c r="A55" s="314">
        <v>1231201</v>
      </c>
      <c r="B55" s="315" t="s">
        <v>1678</v>
      </c>
      <c r="C55" s="315" t="s">
        <v>1425</v>
      </c>
      <c r="D55" s="316" t="s">
        <v>1679</v>
      </c>
      <c r="E55" s="317" t="s">
        <v>100</v>
      </c>
      <c r="F55" s="315" t="s">
        <v>146</v>
      </c>
      <c r="G55" s="316" t="s">
        <v>209</v>
      </c>
      <c r="H55" s="322" t="s">
        <v>1482</v>
      </c>
      <c r="I55" s="319" t="s">
        <v>1420</v>
      </c>
      <c r="J55" s="320" t="s">
        <v>1561</v>
      </c>
      <c r="K55" s="321" t="s">
        <v>1572</v>
      </c>
      <c r="L55" s="321" t="s">
        <v>1518</v>
      </c>
    </row>
    <row r="56" spans="1:12" ht="14.4">
      <c r="A56" s="314">
        <v>1231301</v>
      </c>
      <c r="B56" s="315" t="s">
        <v>1680</v>
      </c>
      <c r="C56" s="315" t="s">
        <v>1423</v>
      </c>
      <c r="D56" s="316" t="s">
        <v>1681</v>
      </c>
      <c r="E56" s="317" t="s">
        <v>1383</v>
      </c>
      <c r="F56" s="315" t="s">
        <v>146</v>
      </c>
      <c r="G56" s="316" t="s">
        <v>1682</v>
      </c>
      <c r="H56" s="322" t="s">
        <v>1454</v>
      </c>
      <c r="I56" s="319" t="s">
        <v>1414</v>
      </c>
      <c r="J56" s="320" t="s">
        <v>1529</v>
      </c>
      <c r="K56" s="321" t="s">
        <v>1579</v>
      </c>
      <c r="L56" s="321" t="s">
        <v>1518</v>
      </c>
    </row>
    <row r="57" spans="1:12" ht="14.4">
      <c r="A57" s="314">
        <v>1231501</v>
      </c>
      <c r="B57" s="315" t="s">
        <v>1683</v>
      </c>
      <c r="C57" s="315" t="s">
        <v>561</v>
      </c>
      <c r="D57" s="316" t="s">
        <v>1684</v>
      </c>
      <c r="E57" s="317" t="s">
        <v>1383</v>
      </c>
      <c r="F57" s="315" t="s">
        <v>146</v>
      </c>
      <c r="G57" s="316" t="s">
        <v>1540</v>
      </c>
      <c r="H57" s="322" t="s">
        <v>1451</v>
      </c>
      <c r="I57" s="319" t="s">
        <v>1541</v>
      </c>
      <c r="J57" s="320" t="s">
        <v>1529</v>
      </c>
      <c r="K57" s="321" t="s">
        <v>1572</v>
      </c>
      <c r="L57" s="321" t="s">
        <v>1518</v>
      </c>
    </row>
    <row r="58" spans="1:12" ht="14.4">
      <c r="A58" s="323">
        <v>1232301</v>
      </c>
      <c r="B58" s="315" t="s">
        <v>1685</v>
      </c>
      <c r="C58" s="315" t="s">
        <v>562</v>
      </c>
      <c r="D58" s="316" t="s">
        <v>1686</v>
      </c>
      <c r="E58" s="317" t="s">
        <v>1516</v>
      </c>
      <c r="F58" s="318" t="s">
        <v>146</v>
      </c>
      <c r="G58" s="319" t="s">
        <v>197</v>
      </c>
      <c r="H58" s="322" t="s">
        <v>1477</v>
      </c>
      <c r="I58" s="319" t="s">
        <v>1380</v>
      </c>
      <c r="J58" s="320" t="s">
        <v>208</v>
      </c>
      <c r="K58" s="321" t="s">
        <v>1579</v>
      </c>
      <c r="L58" s="321" t="s">
        <v>1518</v>
      </c>
    </row>
    <row r="59" spans="1:12" ht="14.4">
      <c r="A59" s="314">
        <v>1232901</v>
      </c>
      <c r="B59" s="315" t="s">
        <v>1687</v>
      </c>
      <c r="C59" s="315" t="s">
        <v>563</v>
      </c>
      <c r="D59" s="316" t="s">
        <v>1688</v>
      </c>
      <c r="E59" s="317" t="s">
        <v>1544</v>
      </c>
      <c r="F59" s="315" t="s">
        <v>146</v>
      </c>
      <c r="G59" s="316" t="s">
        <v>1689</v>
      </c>
      <c r="H59" s="322" t="s">
        <v>1690</v>
      </c>
      <c r="I59" s="319" t="s">
        <v>1691</v>
      </c>
      <c r="J59" s="320" t="s">
        <v>198</v>
      </c>
      <c r="K59" s="321" t="s">
        <v>1579</v>
      </c>
      <c r="L59" s="321" t="s">
        <v>1518</v>
      </c>
    </row>
    <row r="60" spans="1:12" ht="14.4">
      <c r="A60" s="323">
        <v>1233501</v>
      </c>
      <c r="B60" s="315" t="s">
        <v>1692</v>
      </c>
      <c r="C60" s="315" t="s">
        <v>564</v>
      </c>
      <c r="D60" s="316" t="s">
        <v>1693</v>
      </c>
      <c r="E60" s="317" t="s">
        <v>1516</v>
      </c>
      <c r="F60" s="318" t="s">
        <v>146</v>
      </c>
      <c r="G60" s="319" t="s">
        <v>214</v>
      </c>
      <c r="H60" s="322" t="s">
        <v>1478</v>
      </c>
      <c r="I60" s="319" t="s">
        <v>1479</v>
      </c>
      <c r="J60" s="320" t="s">
        <v>208</v>
      </c>
      <c r="K60" s="321" t="s">
        <v>1579</v>
      </c>
      <c r="L60" s="321" t="s">
        <v>1518</v>
      </c>
    </row>
    <row r="61" spans="1:12" ht="14.4">
      <c r="A61" s="314">
        <v>1234201</v>
      </c>
      <c r="B61" s="315" t="s">
        <v>1694</v>
      </c>
      <c r="C61" s="315" t="s">
        <v>565</v>
      </c>
      <c r="D61" s="316" t="s">
        <v>1695</v>
      </c>
      <c r="E61" s="317" t="s">
        <v>100</v>
      </c>
      <c r="F61" s="315" t="s">
        <v>146</v>
      </c>
      <c r="G61" s="316" t="s">
        <v>1472</v>
      </c>
      <c r="H61" s="322" t="s">
        <v>1473</v>
      </c>
      <c r="I61" s="319" t="s">
        <v>1474</v>
      </c>
      <c r="J61" s="320" t="s">
        <v>1561</v>
      </c>
      <c r="K61" s="321" t="s">
        <v>1579</v>
      </c>
      <c r="L61" s="321" t="s">
        <v>1518</v>
      </c>
    </row>
    <row r="62" spans="1:12" ht="14.4">
      <c r="A62" s="314">
        <v>1236901</v>
      </c>
      <c r="B62" s="315" t="s">
        <v>1696</v>
      </c>
      <c r="C62" s="315" t="s">
        <v>566</v>
      </c>
      <c r="D62" s="316" t="s">
        <v>1697</v>
      </c>
      <c r="E62" s="317" t="s">
        <v>83</v>
      </c>
      <c r="F62" s="315" t="s">
        <v>146</v>
      </c>
      <c r="G62" s="316" t="s">
        <v>215</v>
      </c>
      <c r="H62" s="322" t="s">
        <v>1460</v>
      </c>
      <c r="I62" s="319" t="s">
        <v>1395</v>
      </c>
      <c r="J62" s="320" t="s">
        <v>1525</v>
      </c>
      <c r="K62" s="321" t="s">
        <v>1579</v>
      </c>
      <c r="L62" s="321" t="s">
        <v>1518</v>
      </c>
    </row>
    <row r="63" spans="1:12" ht="14.4">
      <c r="A63" s="314">
        <v>1237201</v>
      </c>
      <c r="B63" s="315" t="s">
        <v>1698</v>
      </c>
      <c r="C63" s="315" t="s">
        <v>567</v>
      </c>
      <c r="D63" s="316" t="s">
        <v>1699</v>
      </c>
      <c r="E63" s="317" t="s">
        <v>146</v>
      </c>
      <c r="F63" s="315" t="s">
        <v>1390</v>
      </c>
      <c r="G63" s="316" t="s">
        <v>205</v>
      </c>
      <c r="H63" s="318" t="s">
        <v>1455</v>
      </c>
      <c r="I63" s="319" t="s">
        <v>1617</v>
      </c>
      <c r="J63" s="320" t="s">
        <v>201</v>
      </c>
      <c r="K63" s="321" t="s">
        <v>1666</v>
      </c>
      <c r="L63" s="321" t="s">
        <v>1518</v>
      </c>
    </row>
    <row r="64" spans="1:12" ht="14.4">
      <c r="A64" s="314">
        <v>1237501</v>
      </c>
      <c r="B64" s="315" t="s">
        <v>1700</v>
      </c>
      <c r="C64" s="315" t="s">
        <v>568</v>
      </c>
      <c r="D64" s="316" t="s">
        <v>1701</v>
      </c>
      <c r="E64" s="317" t="s">
        <v>146</v>
      </c>
      <c r="F64" s="315" t="s">
        <v>146</v>
      </c>
      <c r="G64" s="316" t="s">
        <v>1439</v>
      </c>
      <c r="H64" s="322" t="s">
        <v>1476</v>
      </c>
      <c r="I64" s="319" t="s">
        <v>1409</v>
      </c>
      <c r="J64" s="320" t="s">
        <v>201</v>
      </c>
      <c r="K64" s="321" t="s">
        <v>1572</v>
      </c>
      <c r="L64" s="321" t="s">
        <v>1518</v>
      </c>
    </row>
    <row r="65" spans="1:12" ht="14.4">
      <c r="A65" s="314">
        <v>1237502</v>
      </c>
      <c r="B65" s="315" t="s">
        <v>1702</v>
      </c>
      <c r="C65" s="315" t="s">
        <v>569</v>
      </c>
      <c r="D65" s="316" t="s">
        <v>1703</v>
      </c>
      <c r="E65" s="317" t="s">
        <v>146</v>
      </c>
      <c r="F65" s="315" t="s">
        <v>1389</v>
      </c>
      <c r="G65" s="316" t="s">
        <v>1439</v>
      </c>
      <c r="H65" s="322" t="s">
        <v>1476</v>
      </c>
      <c r="I65" s="319" t="s">
        <v>1409</v>
      </c>
      <c r="J65" s="320" t="s">
        <v>201</v>
      </c>
      <c r="K65" s="321" t="s">
        <v>1598</v>
      </c>
      <c r="L65" s="321" t="s">
        <v>1518</v>
      </c>
    </row>
    <row r="66" spans="1:12" ht="14.4">
      <c r="A66" s="314">
        <v>1237801</v>
      </c>
      <c r="B66" s="315" t="s">
        <v>1704</v>
      </c>
      <c r="C66" s="315" t="s">
        <v>570</v>
      </c>
      <c r="D66" s="316" t="s">
        <v>1705</v>
      </c>
      <c r="E66" s="317" t="s">
        <v>146</v>
      </c>
      <c r="F66" s="315" t="s">
        <v>146</v>
      </c>
      <c r="G66" s="316" t="s">
        <v>1706</v>
      </c>
      <c r="H66" s="322" t="s">
        <v>1470</v>
      </c>
      <c r="I66" s="319" t="s">
        <v>1707</v>
      </c>
      <c r="J66" s="320" t="s">
        <v>201</v>
      </c>
      <c r="K66" s="321" t="s">
        <v>1572</v>
      </c>
      <c r="L66" s="321" t="s">
        <v>1518</v>
      </c>
    </row>
    <row r="67" spans="1:12" ht="14.4">
      <c r="A67" s="314">
        <v>1237802</v>
      </c>
      <c r="B67" s="315" t="s">
        <v>1708</v>
      </c>
      <c r="C67" s="315" t="s">
        <v>571</v>
      </c>
      <c r="D67" s="316" t="s">
        <v>1709</v>
      </c>
      <c r="E67" s="317" t="s">
        <v>146</v>
      </c>
      <c r="F67" s="315" t="s">
        <v>1389</v>
      </c>
      <c r="G67" s="316" t="s">
        <v>1706</v>
      </c>
      <c r="H67" s="322" t="s">
        <v>1470</v>
      </c>
      <c r="I67" s="319" t="s">
        <v>1707</v>
      </c>
      <c r="J67" s="320" t="s">
        <v>201</v>
      </c>
      <c r="K67" s="321" t="s">
        <v>1710</v>
      </c>
      <c r="L67" s="321" t="s">
        <v>1518</v>
      </c>
    </row>
    <row r="68" spans="1:12" ht="14.4">
      <c r="A68" s="314">
        <v>1238101</v>
      </c>
      <c r="B68" s="315" t="s">
        <v>1711</v>
      </c>
      <c r="C68" s="315" t="s">
        <v>572</v>
      </c>
      <c r="D68" s="316" t="s">
        <v>1712</v>
      </c>
      <c r="E68" s="317" t="s">
        <v>146</v>
      </c>
      <c r="F68" s="315" t="s">
        <v>146</v>
      </c>
      <c r="G68" s="316" t="s">
        <v>202</v>
      </c>
      <c r="H68" s="322" t="s">
        <v>1443</v>
      </c>
      <c r="I68" s="319" t="s">
        <v>1569</v>
      </c>
      <c r="J68" s="320" t="s">
        <v>201</v>
      </c>
      <c r="K68" s="321" t="s">
        <v>1579</v>
      </c>
      <c r="L68" s="321" t="s">
        <v>1518</v>
      </c>
    </row>
    <row r="69" spans="1:12" ht="14.4">
      <c r="A69" s="314">
        <v>1238301</v>
      </c>
      <c r="B69" s="315" t="s">
        <v>1713</v>
      </c>
      <c r="C69" s="315" t="s">
        <v>573</v>
      </c>
      <c r="D69" s="316" t="s">
        <v>1714</v>
      </c>
      <c r="E69" s="317" t="s">
        <v>83</v>
      </c>
      <c r="F69" s="315" t="s">
        <v>146</v>
      </c>
      <c r="G69" s="316" t="s">
        <v>206</v>
      </c>
      <c r="H69" s="322" t="s">
        <v>1483</v>
      </c>
      <c r="I69" s="319" t="s">
        <v>1410</v>
      </c>
      <c r="J69" s="320" t="s">
        <v>1525</v>
      </c>
      <c r="K69" s="321" t="s">
        <v>1579</v>
      </c>
      <c r="L69" s="321" t="s">
        <v>1518</v>
      </c>
    </row>
    <row r="70" spans="1:12" ht="14.4">
      <c r="A70" s="314">
        <v>1238401</v>
      </c>
      <c r="B70" s="315" t="s">
        <v>1715</v>
      </c>
      <c r="C70" s="315" t="s">
        <v>574</v>
      </c>
      <c r="D70" s="316" t="s">
        <v>1716</v>
      </c>
      <c r="E70" s="317" t="s">
        <v>83</v>
      </c>
      <c r="F70" s="315" t="s">
        <v>146</v>
      </c>
      <c r="G70" s="316" t="s">
        <v>199</v>
      </c>
      <c r="H70" s="322" t="s">
        <v>1524</v>
      </c>
      <c r="I70" s="319" t="s">
        <v>1405</v>
      </c>
      <c r="J70" s="320" t="s">
        <v>1525</v>
      </c>
      <c r="K70" s="321" t="s">
        <v>1579</v>
      </c>
      <c r="L70" s="321" t="s">
        <v>1518</v>
      </c>
    </row>
    <row r="71" spans="1:12" ht="14.4">
      <c r="A71" s="314">
        <v>1238501</v>
      </c>
      <c r="B71" s="315" t="s">
        <v>1717</v>
      </c>
      <c r="C71" s="315" t="s">
        <v>575</v>
      </c>
      <c r="D71" s="316" t="s">
        <v>1718</v>
      </c>
      <c r="E71" s="317" t="s">
        <v>83</v>
      </c>
      <c r="F71" s="315" t="s">
        <v>146</v>
      </c>
      <c r="G71" s="316" t="s">
        <v>206</v>
      </c>
      <c r="H71" s="322" t="s">
        <v>1483</v>
      </c>
      <c r="I71" s="319" t="s">
        <v>1410</v>
      </c>
      <c r="J71" s="320" t="s">
        <v>1525</v>
      </c>
      <c r="K71" s="321" t="s">
        <v>1719</v>
      </c>
      <c r="L71" s="321" t="s">
        <v>1518</v>
      </c>
    </row>
    <row r="72" spans="1:12" ht="14.4">
      <c r="A72" s="314">
        <v>1238601</v>
      </c>
      <c r="B72" s="315" t="s">
        <v>1720</v>
      </c>
      <c r="C72" s="315" t="s">
        <v>576</v>
      </c>
      <c r="D72" s="316" t="s">
        <v>1721</v>
      </c>
      <c r="E72" s="317" t="s">
        <v>83</v>
      </c>
      <c r="F72" s="315" t="s">
        <v>146</v>
      </c>
      <c r="G72" s="316" t="s">
        <v>1582</v>
      </c>
      <c r="H72" s="322" t="s">
        <v>1459</v>
      </c>
      <c r="I72" s="319" t="s">
        <v>1583</v>
      </c>
      <c r="J72" s="320" t="s">
        <v>1525</v>
      </c>
      <c r="K72" s="321" t="s">
        <v>1579</v>
      </c>
      <c r="L72" s="321" t="s">
        <v>1518</v>
      </c>
    </row>
    <row r="73" spans="1:12" ht="14.4">
      <c r="A73" s="314">
        <v>1239101</v>
      </c>
      <c r="B73" s="315" t="s">
        <v>1722</v>
      </c>
      <c r="C73" s="315" t="s">
        <v>577</v>
      </c>
      <c r="D73" s="316" t="s">
        <v>1723</v>
      </c>
      <c r="E73" s="317" t="s">
        <v>146</v>
      </c>
      <c r="F73" s="315" t="s">
        <v>146</v>
      </c>
      <c r="G73" s="316" t="s">
        <v>1706</v>
      </c>
      <c r="H73" s="322" t="s">
        <v>1470</v>
      </c>
      <c r="I73" s="319" t="s">
        <v>1707</v>
      </c>
      <c r="J73" s="320" t="s">
        <v>201</v>
      </c>
      <c r="K73" s="321" t="s">
        <v>1579</v>
      </c>
      <c r="L73" s="321" t="s">
        <v>1518</v>
      </c>
    </row>
    <row r="74" spans="1:12" ht="14.4">
      <c r="A74" s="314">
        <v>1239201</v>
      </c>
      <c r="B74" s="315" t="s">
        <v>1724</v>
      </c>
      <c r="C74" s="315" t="s">
        <v>578</v>
      </c>
      <c r="D74" s="316" t="s">
        <v>1725</v>
      </c>
      <c r="E74" s="317" t="s">
        <v>83</v>
      </c>
      <c r="F74" s="315" t="s">
        <v>1392</v>
      </c>
      <c r="G74" s="316" t="s">
        <v>207</v>
      </c>
      <c r="H74" s="322" t="s">
        <v>1435</v>
      </c>
      <c r="I74" s="319" t="s">
        <v>1468</v>
      </c>
      <c r="J74" s="320" t="s">
        <v>1525</v>
      </c>
      <c r="K74" s="321" t="s">
        <v>1726</v>
      </c>
      <c r="L74" s="321" t="s">
        <v>1518</v>
      </c>
    </row>
    <row r="75" spans="1:12" ht="14.4">
      <c r="A75" s="314">
        <v>1239301</v>
      </c>
      <c r="B75" s="315" t="s">
        <v>1727</v>
      </c>
      <c r="C75" s="315" t="s">
        <v>579</v>
      </c>
      <c r="D75" s="316" t="s">
        <v>1728</v>
      </c>
      <c r="E75" s="317" t="s">
        <v>83</v>
      </c>
      <c r="F75" s="315" t="s">
        <v>1392</v>
      </c>
      <c r="G75" s="316" t="s">
        <v>1536</v>
      </c>
      <c r="H75" s="322" t="s">
        <v>1437</v>
      </c>
      <c r="I75" s="319" t="s">
        <v>1537</v>
      </c>
      <c r="J75" s="320" t="s">
        <v>1525</v>
      </c>
      <c r="K75" s="321" t="s">
        <v>1729</v>
      </c>
      <c r="L75" s="321" t="s">
        <v>1518</v>
      </c>
    </row>
    <row r="76" spans="1:12" ht="14.4">
      <c r="A76" s="314">
        <v>1239701</v>
      </c>
      <c r="B76" s="315" t="s">
        <v>1730</v>
      </c>
      <c r="C76" s="315" t="s">
        <v>580</v>
      </c>
      <c r="D76" s="316" t="s">
        <v>1731</v>
      </c>
      <c r="E76" s="317" t="s">
        <v>146</v>
      </c>
      <c r="F76" s="315" t="s">
        <v>146</v>
      </c>
      <c r="G76" s="316" t="s">
        <v>1732</v>
      </c>
      <c r="H76" s="322" t="s">
        <v>1444</v>
      </c>
      <c r="I76" s="319" t="s">
        <v>1733</v>
      </c>
      <c r="J76" s="320" t="s">
        <v>201</v>
      </c>
      <c r="K76" s="321" t="s">
        <v>1579</v>
      </c>
      <c r="L76" s="321" t="s">
        <v>1518</v>
      </c>
    </row>
    <row r="77" spans="1:12" ht="14.4">
      <c r="A77" s="323">
        <v>1243801</v>
      </c>
      <c r="B77" s="315" t="s">
        <v>1734</v>
      </c>
      <c r="C77" s="315" t="s">
        <v>581</v>
      </c>
      <c r="D77" s="316" t="s">
        <v>1735</v>
      </c>
      <c r="E77" s="317" t="s">
        <v>1516</v>
      </c>
      <c r="F77" s="318" t="s">
        <v>146</v>
      </c>
      <c r="G77" s="319" t="s">
        <v>1550</v>
      </c>
      <c r="H77" s="322" t="s">
        <v>1447</v>
      </c>
      <c r="I77" s="319" t="s">
        <v>1551</v>
      </c>
      <c r="J77" s="320" t="s">
        <v>208</v>
      </c>
      <c r="K77" s="321" t="s">
        <v>1579</v>
      </c>
      <c r="L77" s="321" t="s">
        <v>1518</v>
      </c>
    </row>
    <row r="78" spans="1:12" ht="14.4">
      <c r="A78" s="323">
        <v>1247001</v>
      </c>
      <c r="B78" s="315" t="s">
        <v>1736</v>
      </c>
      <c r="C78" s="315" t="s">
        <v>582</v>
      </c>
      <c r="D78" s="316" t="s">
        <v>1737</v>
      </c>
      <c r="E78" s="317" t="s">
        <v>1516</v>
      </c>
      <c r="F78" s="318" t="s">
        <v>146</v>
      </c>
      <c r="G78" s="319" t="s">
        <v>1644</v>
      </c>
      <c r="H78" s="322" t="s">
        <v>1453</v>
      </c>
      <c r="I78" s="319" t="s">
        <v>1645</v>
      </c>
      <c r="J78" s="320" t="s">
        <v>208</v>
      </c>
      <c r="K78" s="321" t="s">
        <v>1579</v>
      </c>
      <c r="L78" s="321" t="s">
        <v>1518</v>
      </c>
    </row>
    <row r="79" spans="1:12" ht="14.4">
      <c r="A79" s="314">
        <v>1247301</v>
      </c>
      <c r="B79" s="315" t="s">
        <v>1738</v>
      </c>
      <c r="C79" s="315" t="s">
        <v>583</v>
      </c>
      <c r="D79" s="316" t="s">
        <v>1739</v>
      </c>
      <c r="E79" s="317" t="s">
        <v>1383</v>
      </c>
      <c r="F79" s="315" t="s">
        <v>146</v>
      </c>
      <c r="G79" s="316" t="s">
        <v>1595</v>
      </c>
      <c r="H79" s="322" t="s">
        <v>1471</v>
      </c>
      <c r="I79" s="319" t="s">
        <v>1427</v>
      </c>
      <c r="J79" s="320" t="s">
        <v>1529</v>
      </c>
      <c r="K79" s="321" t="s">
        <v>1579</v>
      </c>
      <c r="L79" s="321" t="s">
        <v>1518</v>
      </c>
    </row>
    <row r="80" spans="1:12" ht="14.4">
      <c r="A80" s="314">
        <v>1247901</v>
      </c>
      <c r="B80" s="315" t="s">
        <v>1740</v>
      </c>
      <c r="C80" s="315" t="s">
        <v>584</v>
      </c>
      <c r="D80" s="316" t="s">
        <v>1741</v>
      </c>
      <c r="E80" s="317" t="s">
        <v>100</v>
      </c>
      <c r="F80" s="315" t="s">
        <v>146</v>
      </c>
      <c r="G80" s="316" t="s">
        <v>527</v>
      </c>
      <c r="H80" s="322" t="s">
        <v>1441</v>
      </c>
      <c r="I80" s="319" t="s">
        <v>1400</v>
      </c>
      <c r="J80" s="320" t="s">
        <v>1561</v>
      </c>
      <c r="K80" s="321" t="s">
        <v>1579</v>
      </c>
      <c r="L80" s="321" t="s">
        <v>1518</v>
      </c>
    </row>
    <row r="81" spans="1:12" ht="14.4">
      <c r="A81" s="314">
        <v>1247902</v>
      </c>
      <c r="B81" s="315" t="s">
        <v>1742</v>
      </c>
      <c r="C81" s="315" t="s">
        <v>585</v>
      </c>
      <c r="D81" s="316" t="s">
        <v>1743</v>
      </c>
      <c r="E81" s="317" t="s">
        <v>100</v>
      </c>
      <c r="F81" s="315" t="s">
        <v>1389</v>
      </c>
      <c r="G81" s="316" t="s">
        <v>527</v>
      </c>
      <c r="H81" s="322" t="s">
        <v>1441</v>
      </c>
      <c r="I81" s="319" t="s">
        <v>1400</v>
      </c>
      <c r="J81" s="320" t="s">
        <v>1561</v>
      </c>
      <c r="K81" s="321" t="s">
        <v>1744</v>
      </c>
      <c r="L81" s="321" t="s">
        <v>1518</v>
      </c>
    </row>
    <row r="82" spans="1:12" ht="14.4">
      <c r="A82" s="314">
        <v>1248601</v>
      </c>
      <c r="B82" s="315" t="s">
        <v>1745</v>
      </c>
      <c r="C82" s="315" t="s">
        <v>586</v>
      </c>
      <c r="D82" s="316" t="s">
        <v>1746</v>
      </c>
      <c r="E82" s="317" t="s">
        <v>1544</v>
      </c>
      <c r="F82" s="315" t="s">
        <v>146</v>
      </c>
      <c r="G82" s="316" t="s">
        <v>1484</v>
      </c>
      <c r="H82" s="322" t="s">
        <v>1627</v>
      </c>
      <c r="I82" s="319" t="s">
        <v>1628</v>
      </c>
      <c r="J82" s="320" t="s">
        <v>198</v>
      </c>
      <c r="K82" s="321" t="s">
        <v>1579</v>
      </c>
      <c r="L82" s="321" t="s">
        <v>1518</v>
      </c>
    </row>
    <row r="83" spans="1:12" ht="14.4">
      <c r="A83" s="314">
        <v>1249301</v>
      </c>
      <c r="B83" s="315" t="s">
        <v>1747</v>
      </c>
      <c r="C83" s="315" t="s">
        <v>587</v>
      </c>
      <c r="D83" s="316" t="s">
        <v>1748</v>
      </c>
      <c r="E83" s="317" t="s">
        <v>146</v>
      </c>
      <c r="F83" s="315" t="s">
        <v>146</v>
      </c>
      <c r="G83" s="316" t="s">
        <v>1439</v>
      </c>
      <c r="H83" s="322" t="s">
        <v>1476</v>
      </c>
      <c r="I83" s="319" t="s">
        <v>1409</v>
      </c>
      <c r="J83" s="320" t="s">
        <v>201</v>
      </c>
      <c r="K83" s="321" t="s">
        <v>1572</v>
      </c>
      <c r="L83" s="321" t="s">
        <v>1518</v>
      </c>
    </row>
    <row r="84" spans="1:12" ht="14.4">
      <c r="A84" s="314">
        <v>1250701</v>
      </c>
      <c r="B84" s="315" t="s">
        <v>1749</v>
      </c>
      <c r="C84" s="315" t="s">
        <v>588</v>
      </c>
      <c r="D84" s="316" t="s">
        <v>1750</v>
      </c>
      <c r="E84" s="317" t="s">
        <v>100</v>
      </c>
      <c r="F84" s="315" t="s">
        <v>1378</v>
      </c>
      <c r="G84" s="316" t="s">
        <v>1564</v>
      </c>
      <c r="H84" s="322" t="s">
        <v>1565</v>
      </c>
      <c r="I84" s="319" t="s">
        <v>1566</v>
      </c>
      <c r="J84" s="320" t="s">
        <v>1561</v>
      </c>
      <c r="K84" s="321" t="s">
        <v>1579</v>
      </c>
      <c r="L84" s="321" t="s">
        <v>1518</v>
      </c>
    </row>
    <row r="85" spans="1:12" ht="14.4">
      <c r="A85" s="314">
        <v>1252101</v>
      </c>
      <c r="B85" s="315" t="s">
        <v>1751</v>
      </c>
      <c r="C85" s="315" t="s">
        <v>589</v>
      </c>
      <c r="D85" s="316" t="s">
        <v>1752</v>
      </c>
      <c r="E85" s="317" t="s">
        <v>146</v>
      </c>
      <c r="F85" s="315" t="s">
        <v>146</v>
      </c>
      <c r="G85" s="316" t="s">
        <v>1439</v>
      </c>
      <c r="H85" s="322" t="s">
        <v>1476</v>
      </c>
      <c r="I85" s="319" t="s">
        <v>1409</v>
      </c>
      <c r="J85" s="320" t="s">
        <v>201</v>
      </c>
      <c r="K85" s="321" t="s">
        <v>1579</v>
      </c>
      <c r="L85" s="321" t="s">
        <v>1518</v>
      </c>
    </row>
    <row r="86" spans="1:12" ht="14.4">
      <c r="A86" s="314">
        <v>1252701</v>
      </c>
      <c r="B86" s="315" t="s">
        <v>1753</v>
      </c>
      <c r="C86" s="315" t="s">
        <v>590</v>
      </c>
      <c r="D86" s="316" t="s">
        <v>1754</v>
      </c>
      <c r="E86" s="317" t="s">
        <v>1383</v>
      </c>
      <c r="F86" s="315" t="s">
        <v>146</v>
      </c>
      <c r="G86" s="316" t="s">
        <v>1656</v>
      </c>
      <c r="H86" s="322" t="s">
        <v>1469</v>
      </c>
      <c r="I86" s="319" t="s">
        <v>1428</v>
      </c>
      <c r="J86" s="320" t="s">
        <v>1529</v>
      </c>
      <c r="K86" s="321" t="s">
        <v>1579</v>
      </c>
      <c r="L86" s="321" t="s">
        <v>1518</v>
      </c>
    </row>
    <row r="87" spans="1:12" ht="14.4">
      <c r="A87" s="314">
        <v>1253001</v>
      </c>
      <c r="B87" s="315" t="s">
        <v>1755</v>
      </c>
      <c r="C87" s="315" t="s">
        <v>591</v>
      </c>
      <c r="D87" s="316" t="s">
        <v>1756</v>
      </c>
      <c r="E87" s="317" t="s">
        <v>1383</v>
      </c>
      <c r="F87" s="315" t="s">
        <v>146</v>
      </c>
      <c r="G87" s="316" t="s">
        <v>1595</v>
      </c>
      <c r="H87" s="322" t="s">
        <v>1471</v>
      </c>
      <c r="I87" s="319" t="s">
        <v>1427</v>
      </c>
      <c r="J87" s="320" t="s">
        <v>1529</v>
      </c>
      <c r="K87" s="321" t="s">
        <v>1579</v>
      </c>
      <c r="L87" s="321" t="s">
        <v>1518</v>
      </c>
    </row>
    <row r="88" spans="1:12" ht="14.4">
      <c r="A88" s="314">
        <v>1253401</v>
      </c>
      <c r="B88" s="315" t="s">
        <v>1757</v>
      </c>
      <c r="C88" s="315" t="s">
        <v>592</v>
      </c>
      <c r="D88" s="316" t="s">
        <v>1758</v>
      </c>
      <c r="E88" s="317" t="s">
        <v>100</v>
      </c>
      <c r="F88" s="315" t="s">
        <v>146</v>
      </c>
      <c r="G88" s="316" t="s">
        <v>216</v>
      </c>
      <c r="H88" s="322" t="s">
        <v>1452</v>
      </c>
      <c r="I88" s="319" t="s">
        <v>1408</v>
      </c>
      <c r="J88" s="320" t="s">
        <v>1561</v>
      </c>
      <c r="K88" s="321" t="s">
        <v>1579</v>
      </c>
      <c r="L88" s="321" t="s">
        <v>1518</v>
      </c>
    </row>
    <row r="89" spans="1:12" ht="14.4">
      <c r="A89" s="314">
        <v>1254201</v>
      </c>
      <c r="B89" s="315" t="s">
        <v>1759</v>
      </c>
      <c r="C89" s="315" t="s">
        <v>593</v>
      </c>
      <c r="D89" s="316" t="s">
        <v>1760</v>
      </c>
      <c r="E89" s="317" t="s">
        <v>83</v>
      </c>
      <c r="F89" s="315" t="s">
        <v>146</v>
      </c>
      <c r="G89" s="316" t="s">
        <v>1536</v>
      </c>
      <c r="H89" s="322" t="s">
        <v>1437</v>
      </c>
      <c r="I89" s="319" t="s">
        <v>1537</v>
      </c>
      <c r="J89" s="320" t="s">
        <v>1525</v>
      </c>
      <c r="K89" s="321" t="s">
        <v>1598</v>
      </c>
      <c r="L89" s="321" t="s">
        <v>1518</v>
      </c>
    </row>
    <row r="90" spans="1:12" ht="14.4">
      <c r="A90" s="314">
        <v>1254301</v>
      </c>
      <c r="B90" s="315" t="s">
        <v>1761</v>
      </c>
      <c r="C90" s="315" t="s">
        <v>594</v>
      </c>
      <c r="D90" s="316" t="s">
        <v>1762</v>
      </c>
      <c r="E90" s="317" t="s">
        <v>83</v>
      </c>
      <c r="F90" s="315" t="s">
        <v>1392</v>
      </c>
      <c r="G90" s="316" t="s">
        <v>206</v>
      </c>
      <c r="H90" s="322" t="s">
        <v>1483</v>
      </c>
      <c r="I90" s="319" t="s">
        <v>1410</v>
      </c>
      <c r="J90" s="320" t="s">
        <v>1525</v>
      </c>
      <c r="K90" s="321" t="s">
        <v>1726</v>
      </c>
      <c r="L90" s="321" t="s">
        <v>1518</v>
      </c>
    </row>
    <row r="91" spans="1:12" ht="14.4">
      <c r="A91" s="314">
        <v>1254401</v>
      </c>
      <c r="B91" s="315" t="s">
        <v>1763</v>
      </c>
      <c r="C91" s="315" t="s">
        <v>599</v>
      </c>
      <c r="D91" s="316" t="s">
        <v>1764</v>
      </c>
      <c r="E91" s="317" t="s">
        <v>83</v>
      </c>
      <c r="F91" s="315" t="s">
        <v>146</v>
      </c>
      <c r="G91" s="316" t="s">
        <v>1446</v>
      </c>
      <c r="H91" s="322" t="s">
        <v>1442</v>
      </c>
      <c r="I91" s="319" t="s">
        <v>1381</v>
      </c>
      <c r="J91" s="320" t="s">
        <v>1525</v>
      </c>
      <c r="K91" s="321" t="s">
        <v>1579</v>
      </c>
      <c r="L91" s="321" t="s">
        <v>1518</v>
      </c>
    </row>
    <row r="92" spans="1:12" ht="14.4">
      <c r="A92" s="314">
        <v>1254801</v>
      </c>
      <c r="B92" s="315" t="s">
        <v>1765</v>
      </c>
      <c r="C92" s="315" t="s">
        <v>595</v>
      </c>
      <c r="D92" s="316" t="s">
        <v>1766</v>
      </c>
      <c r="E92" s="317" t="s">
        <v>100</v>
      </c>
      <c r="F92" s="315" t="s">
        <v>146</v>
      </c>
      <c r="G92" s="316" t="s">
        <v>209</v>
      </c>
      <c r="H92" s="322" t="s">
        <v>1482</v>
      </c>
      <c r="I92" s="319" t="s">
        <v>1420</v>
      </c>
      <c r="J92" s="320" t="s">
        <v>1561</v>
      </c>
      <c r="K92" s="321" t="s">
        <v>1579</v>
      </c>
      <c r="L92" s="321" t="s">
        <v>1518</v>
      </c>
    </row>
    <row r="93" spans="1:12" ht="14.4">
      <c r="A93" s="314">
        <v>1256201</v>
      </c>
      <c r="B93" s="315" t="s">
        <v>1767</v>
      </c>
      <c r="C93" s="315" t="s">
        <v>596</v>
      </c>
      <c r="D93" s="316" t="s">
        <v>1768</v>
      </c>
      <c r="E93" s="317" t="s">
        <v>146</v>
      </c>
      <c r="F93" s="315" t="s">
        <v>1390</v>
      </c>
      <c r="G93" s="316" t="s">
        <v>1732</v>
      </c>
      <c r="H93" s="322" t="s">
        <v>1444</v>
      </c>
      <c r="I93" s="319" t="s">
        <v>1733</v>
      </c>
      <c r="J93" s="320" t="s">
        <v>201</v>
      </c>
      <c r="K93" s="321" t="s">
        <v>1666</v>
      </c>
      <c r="L93" s="321" t="s">
        <v>1518</v>
      </c>
    </row>
    <row r="94" spans="1:12" ht="14.4">
      <c r="A94" s="314">
        <v>1258901</v>
      </c>
      <c r="B94" s="315" t="s">
        <v>1769</v>
      </c>
      <c r="C94" s="315" t="s">
        <v>597</v>
      </c>
      <c r="D94" s="316" t="s">
        <v>1770</v>
      </c>
      <c r="E94" s="317" t="s">
        <v>146</v>
      </c>
      <c r="F94" s="315" t="s">
        <v>146</v>
      </c>
      <c r="G94" s="316" t="s">
        <v>202</v>
      </c>
      <c r="H94" s="322" t="s">
        <v>1443</v>
      </c>
      <c r="I94" s="319" t="s">
        <v>1569</v>
      </c>
      <c r="J94" s="320" t="s">
        <v>201</v>
      </c>
      <c r="K94" s="321" t="s">
        <v>1579</v>
      </c>
      <c r="L94" s="321" t="s">
        <v>1518</v>
      </c>
    </row>
    <row r="95" spans="1:12" ht="14.4">
      <c r="A95" s="314">
        <v>1258902</v>
      </c>
      <c r="B95" s="315" t="s">
        <v>1771</v>
      </c>
      <c r="C95" s="315" t="s">
        <v>598</v>
      </c>
      <c r="D95" s="316" t="s">
        <v>1772</v>
      </c>
      <c r="E95" s="317" t="s">
        <v>146</v>
      </c>
      <c r="F95" s="315" t="s">
        <v>1389</v>
      </c>
      <c r="G95" s="316" t="s">
        <v>202</v>
      </c>
      <c r="H95" s="322" t="s">
        <v>1443</v>
      </c>
      <c r="I95" s="319" t="s">
        <v>1569</v>
      </c>
      <c r="J95" s="320" t="s">
        <v>201</v>
      </c>
      <c r="K95" s="321" t="s">
        <v>1598</v>
      </c>
      <c r="L95" s="321" t="s">
        <v>1518</v>
      </c>
    </row>
    <row r="96" spans="1:12" ht="14.4">
      <c r="A96" s="314">
        <v>1260301</v>
      </c>
      <c r="B96" s="315" t="s">
        <v>1773</v>
      </c>
      <c r="C96" s="315" t="s">
        <v>599</v>
      </c>
      <c r="D96" s="316" t="s">
        <v>1774</v>
      </c>
      <c r="E96" s="317" t="s">
        <v>83</v>
      </c>
      <c r="F96" s="315" t="s">
        <v>146</v>
      </c>
      <c r="G96" s="316" t="s">
        <v>199</v>
      </c>
      <c r="H96" s="322" t="s">
        <v>1524</v>
      </c>
      <c r="I96" s="319" t="s">
        <v>1405</v>
      </c>
      <c r="J96" s="320" t="s">
        <v>1525</v>
      </c>
      <c r="K96" s="321" t="s">
        <v>1579</v>
      </c>
      <c r="L96" s="321" t="s">
        <v>1518</v>
      </c>
    </row>
    <row r="97" spans="1:12" ht="14.4">
      <c r="A97" s="314">
        <v>1260302</v>
      </c>
      <c r="B97" s="315" t="s">
        <v>1775</v>
      </c>
      <c r="C97" s="315" t="s">
        <v>600</v>
      </c>
      <c r="D97" s="316" t="s">
        <v>1776</v>
      </c>
      <c r="E97" s="317" t="s">
        <v>83</v>
      </c>
      <c r="F97" s="315" t="s">
        <v>1389</v>
      </c>
      <c r="G97" s="316" t="s">
        <v>199</v>
      </c>
      <c r="H97" s="322" t="s">
        <v>1524</v>
      </c>
      <c r="I97" s="319" t="s">
        <v>1405</v>
      </c>
      <c r="J97" s="320" t="s">
        <v>1525</v>
      </c>
      <c r="K97" s="321" t="s">
        <v>1579</v>
      </c>
      <c r="L97" s="321" t="s">
        <v>1518</v>
      </c>
    </row>
    <row r="98" spans="1:12" ht="14.4">
      <c r="A98" s="314">
        <v>1261601</v>
      </c>
      <c r="B98" s="315" t="s">
        <v>195</v>
      </c>
      <c r="C98" s="315" t="s">
        <v>601</v>
      </c>
      <c r="D98" s="316" t="s">
        <v>1777</v>
      </c>
      <c r="E98" s="317" t="s">
        <v>100</v>
      </c>
      <c r="F98" s="315" t="s">
        <v>146</v>
      </c>
      <c r="G98" s="316" t="s">
        <v>1778</v>
      </c>
      <c r="H98" s="322" t="s">
        <v>1779</v>
      </c>
      <c r="I98" s="319" t="s">
        <v>1413</v>
      </c>
      <c r="J98" s="320" t="s">
        <v>1561</v>
      </c>
      <c r="K98" s="321" t="s">
        <v>1579</v>
      </c>
      <c r="L98" s="321" t="s">
        <v>1518</v>
      </c>
    </row>
    <row r="99" spans="1:12" ht="14.4">
      <c r="A99" s="314">
        <v>1261901</v>
      </c>
      <c r="B99" s="315" t="s">
        <v>1780</v>
      </c>
      <c r="C99" s="315" t="s">
        <v>602</v>
      </c>
      <c r="D99" s="316" t="s">
        <v>1781</v>
      </c>
      <c r="E99" s="317" t="s">
        <v>100</v>
      </c>
      <c r="F99" s="315" t="s">
        <v>146</v>
      </c>
      <c r="G99" s="316" t="s">
        <v>1472</v>
      </c>
      <c r="H99" s="322" t="s">
        <v>1473</v>
      </c>
      <c r="I99" s="319" t="s">
        <v>1474</v>
      </c>
      <c r="J99" s="320" t="s">
        <v>1561</v>
      </c>
      <c r="K99" s="321" t="s">
        <v>1579</v>
      </c>
      <c r="L99" s="321" t="s">
        <v>1518</v>
      </c>
    </row>
    <row r="100" spans="1:12" ht="14.4">
      <c r="A100" s="314">
        <v>1263001</v>
      </c>
      <c r="B100" s="315" t="s">
        <v>1782</v>
      </c>
      <c r="C100" s="315" t="s">
        <v>603</v>
      </c>
      <c r="D100" s="316" t="s">
        <v>1783</v>
      </c>
      <c r="E100" s="317" t="s">
        <v>1544</v>
      </c>
      <c r="F100" s="315" t="s">
        <v>146</v>
      </c>
      <c r="G100" s="316" t="s">
        <v>1555</v>
      </c>
      <c r="H100" s="322" t="s">
        <v>1556</v>
      </c>
      <c r="I100" s="319" t="s">
        <v>1557</v>
      </c>
      <c r="J100" s="320" t="s">
        <v>198</v>
      </c>
      <c r="K100" s="321" t="s">
        <v>1579</v>
      </c>
      <c r="L100" s="321" t="s">
        <v>1518</v>
      </c>
    </row>
    <row r="101" spans="1:12" ht="14.4">
      <c r="A101" s="314">
        <v>1263002</v>
      </c>
      <c r="B101" s="315" t="s">
        <v>1784</v>
      </c>
      <c r="C101" s="315">
        <v>0</v>
      </c>
      <c r="D101" s="316" t="s">
        <v>1785</v>
      </c>
      <c r="E101" s="317" t="s">
        <v>1544</v>
      </c>
      <c r="F101" s="315" t="s">
        <v>1389</v>
      </c>
      <c r="G101" s="316" t="s">
        <v>1555</v>
      </c>
      <c r="H101" s="322" t="s">
        <v>1556</v>
      </c>
      <c r="I101" s="319" t="s">
        <v>1557</v>
      </c>
      <c r="J101" s="320" t="s">
        <v>198</v>
      </c>
      <c r="K101" s="321" t="s">
        <v>1710</v>
      </c>
      <c r="L101" s="321" t="s">
        <v>1518</v>
      </c>
    </row>
    <row r="102" spans="1:12" ht="14.4">
      <c r="A102" s="314">
        <v>1264401</v>
      </c>
      <c r="B102" s="315" t="s">
        <v>1786</v>
      </c>
      <c r="C102" s="315" t="s">
        <v>604</v>
      </c>
      <c r="D102" s="316" t="s">
        <v>1787</v>
      </c>
      <c r="E102" s="317" t="s">
        <v>100</v>
      </c>
      <c r="F102" s="315" t="s">
        <v>146</v>
      </c>
      <c r="G102" s="316" t="s">
        <v>1778</v>
      </c>
      <c r="H102" s="322" t="s">
        <v>1779</v>
      </c>
      <c r="I102" s="319" t="s">
        <v>1413</v>
      </c>
      <c r="J102" s="320" t="s">
        <v>1561</v>
      </c>
      <c r="K102" s="321" t="s">
        <v>1579</v>
      </c>
      <c r="L102" s="321" t="s">
        <v>1518</v>
      </c>
    </row>
    <row r="103" spans="1:12" ht="14.4">
      <c r="A103" s="314">
        <v>1265801</v>
      </c>
      <c r="B103" s="315" t="s">
        <v>1788</v>
      </c>
      <c r="C103" s="315" t="s">
        <v>605</v>
      </c>
      <c r="D103" s="316" t="s">
        <v>1789</v>
      </c>
      <c r="E103" s="317" t="s">
        <v>1544</v>
      </c>
      <c r="F103" s="315" t="s">
        <v>146</v>
      </c>
      <c r="G103" s="316" t="s">
        <v>1661</v>
      </c>
      <c r="H103" s="322" t="s">
        <v>1662</v>
      </c>
      <c r="I103" s="319" t="s">
        <v>1663</v>
      </c>
      <c r="J103" s="320" t="s">
        <v>198</v>
      </c>
      <c r="K103" s="321" t="s">
        <v>1579</v>
      </c>
      <c r="L103" s="321" t="s">
        <v>1518</v>
      </c>
    </row>
    <row r="104" spans="1:12" ht="14.4">
      <c r="A104" s="314">
        <v>1268001</v>
      </c>
      <c r="B104" s="315">
        <v>2680</v>
      </c>
      <c r="C104" s="315" t="s">
        <v>1406</v>
      </c>
      <c r="D104" s="316" t="s">
        <v>1790</v>
      </c>
      <c r="E104" s="317" t="s">
        <v>83</v>
      </c>
      <c r="F104" s="315" t="s">
        <v>1385</v>
      </c>
      <c r="G104" s="316" t="s">
        <v>199</v>
      </c>
      <c r="H104" s="322" t="s">
        <v>1524</v>
      </c>
      <c r="I104" s="326" t="s">
        <v>1405</v>
      </c>
      <c r="J104" s="320" t="s">
        <v>1525</v>
      </c>
      <c r="K104" s="321" t="s">
        <v>1572</v>
      </c>
      <c r="L104" s="321" t="s">
        <v>1518</v>
      </c>
    </row>
    <row r="105" spans="1:12" ht="14.4">
      <c r="A105" s="314">
        <v>1267101</v>
      </c>
      <c r="B105" s="315" t="s">
        <v>1791</v>
      </c>
      <c r="C105" s="315" t="s">
        <v>606</v>
      </c>
      <c r="D105" s="316" t="s">
        <v>1792</v>
      </c>
      <c r="E105" s="317" t="s">
        <v>83</v>
      </c>
      <c r="F105" s="315" t="s">
        <v>146</v>
      </c>
      <c r="G105" s="316" t="s">
        <v>199</v>
      </c>
      <c r="H105" s="322" t="s">
        <v>1524</v>
      </c>
      <c r="I105" s="319" t="s">
        <v>1405</v>
      </c>
      <c r="J105" s="320" t="s">
        <v>1525</v>
      </c>
      <c r="K105" s="321" t="s">
        <v>1579</v>
      </c>
      <c r="L105" s="321" t="s">
        <v>1518</v>
      </c>
    </row>
    <row r="106" spans="1:12" ht="14.4">
      <c r="A106" s="314">
        <v>1268501</v>
      </c>
      <c r="B106" s="315" t="s">
        <v>1793</v>
      </c>
      <c r="C106" s="315" t="s">
        <v>607</v>
      </c>
      <c r="D106" s="316" t="s">
        <v>1794</v>
      </c>
      <c r="E106" s="317" t="s">
        <v>1383</v>
      </c>
      <c r="F106" s="315" t="s">
        <v>146</v>
      </c>
      <c r="G106" s="316" t="s">
        <v>1620</v>
      </c>
      <c r="H106" s="322" t="s">
        <v>1621</v>
      </c>
      <c r="I106" s="319" t="s">
        <v>1622</v>
      </c>
      <c r="J106" s="320" t="s">
        <v>1529</v>
      </c>
      <c r="K106" s="321" t="s">
        <v>1579</v>
      </c>
      <c r="L106" s="321" t="s">
        <v>1518</v>
      </c>
    </row>
    <row r="107" spans="1:12" ht="14.4">
      <c r="A107" s="314">
        <v>1269901</v>
      </c>
      <c r="B107" s="315" t="s">
        <v>1795</v>
      </c>
      <c r="C107" s="315" t="s">
        <v>608</v>
      </c>
      <c r="D107" s="316" t="s">
        <v>1796</v>
      </c>
      <c r="E107" s="317" t="s">
        <v>83</v>
      </c>
      <c r="F107" s="315" t="s">
        <v>146</v>
      </c>
      <c r="G107" s="316" t="s">
        <v>207</v>
      </c>
      <c r="H107" s="322" t="s">
        <v>1435</v>
      </c>
      <c r="I107" s="319" t="s">
        <v>1468</v>
      </c>
      <c r="J107" s="320" t="s">
        <v>1525</v>
      </c>
      <c r="K107" s="321" t="s">
        <v>1579</v>
      </c>
      <c r="L107" s="321" t="s">
        <v>1518</v>
      </c>
    </row>
    <row r="108" spans="1:12" ht="14.4">
      <c r="A108" s="314">
        <v>1270101</v>
      </c>
      <c r="B108" s="315" t="s">
        <v>1797</v>
      </c>
      <c r="C108" s="315" t="s">
        <v>609</v>
      </c>
      <c r="D108" s="316" t="s">
        <v>1798</v>
      </c>
      <c r="E108" s="317" t="s">
        <v>83</v>
      </c>
      <c r="F108" s="315" t="s">
        <v>146</v>
      </c>
      <c r="G108" s="316" t="s">
        <v>207</v>
      </c>
      <c r="H108" s="322" t="s">
        <v>1435</v>
      </c>
      <c r="I108" s="319" t="s">
        <v>1468</v>
      </c>
      <c r="J108" s="320" t="s">
        <v>1525</v>
      </c>
      <c r="K108" s="321" t="s">
        <v>1579</v>
      </c>
      <c r="L108" s="321" t="s">
        <v>1518</v>
      </c>
    </row>
    <row r="109" spans="1:12" ht="14.4">
      <c r="A109" s="323">
        <v>1270401</v>
      </c>
      <c r="B109" s="315" t="s">
        <v>1799</v>
      </c>
      <c r="C109" s="315" t="s">
        <v>610</v>
      </c>
      <c r="D109" s="316" t="s">
        <v>1800</v>
      </c>
      <c r="E109" s="317" t="s">
        <v>1516</v>
      </c>
      <c r="F109" s="318" t="s">
        <v>146</v>
      </c>
      <c r="G109" s="319" t="s">
        <v>197</v>
      </c>
      <c r="H109" s="322" t="s">
        <v>1477</v>
      </c>
      <c r="I109" s="319" t="s">
        <v>1380</v>
      </c>
      <c r="J109" s="320" t="s">
        <v>208</v>
      </c>
      <c r="K109" s="321" t="s">
        <v>1579</v>
      </c>
      <c r="L109" s="321" t="s">
        <v>1518</v>
      </c>
    </row>
    <row r="110" spans="1:12" ht="14.4">
      <c r="A110" s="323">
        <v>1270601</v>
      </c>
      <c r="B110" s="315" t="s">
        <v>1801</v>
      </c>
      <c r="C110" s="315" t="s">
        <v>611</v>
      </c>
      <c r="D110" s="316" t="s">
        <v>1802</v>
      </c>
      <c r="E110" s="317" t="s">
        <v>1516</v>
      </c>
      <c r="F110" s="318" t="s">
        <v>146</v>
      </c>
      <c r="G110" s="319" t="s">
        <v>1550</v>
      </c>
      <c r="H110" s="322" t="s">
        <v>1447</v>
      </c>
      <c r="I110" s="319" t="s">
        <v>1551</v>
      </c>
      <c r="J110" s="320" t="s">
        <v>208</v>
      </c>
      <c r="K110" s="321" t="s">
        <v>1579</v>
      </c>
      <c r="L110" s="321" t="s">
        <v>1518</v>
      </c>
    </row>
    <row r="111" spans="1:12" ht="14.4">
      <c r="A111" s="323">
        <v>1271201</v>
      </c>
      <c r="B111" s="315" t="s">
        <v>1803</v>
      </c>
      <c r="C111" s="315" t="s">
        <v>612</v>
      </c>
      <c r="D111" s="316" t="s">
        <v>1804</v>
      </c>
      <c r="E111" s="317" t="s">
        <v>1516</v>
      </c>
      <c r="F111" s="318" t="s">
        <v>146</v>
      </c>
      <c r="G111" s="319" t="s">
        <v>1644</v>
      </c>
      <c r="H111" s="322" t="s">
        <v>1453</v>
      </c>
      <c r="I111" s="319" t="s">
        <v>1645</v>
      </c>
      <c r="J111" s="320" t="s">
        <v>208</v>
      </c>
      <c r="K111" s="321" t="s">
        <v>1579</v>
      </c>
      <c r="L111" s="321" t="s">
        <v>1518</v>
      </c>
    </row>
    <row r="112" spans="1:12" ht="14.4">
      <c r="A112" s="314">
        <v>1272601</v>
      </c>
      <c r="B112" s="315" t="s">
        <v>1805</v>
      </c>
      <c r="C112" s="315" t="s">
        <v>613</v>
      </c>
      <c r="D112" s="316" t="s">
        <v>1806</v>
      </c>
      <c r="E112" s="317" t="s">
        <v>1544</v>
      </c>
      <c r="F112" s="315" t="s">
        <v>146</v>
      </c>
      <c r="G112" s="316" t="s">
        <v>1555</v>
      </c>
      <c r="H112" s="322" t="s">
        <v>1556</v>
      </c>
      <c r="I112" s="319" t="s">
        <v>1557</v>
      </c>
      <c r="J112" s="320" t="s">
        <v>198</v>
      </c>
      <c r="K112" s="321" t="s">
        <v>1579</v>
      </c>
      <c r="L112" s="321" t="s">
        <v>1518</v>
      </c>
    </row>
    <row r="113" spans="1:12" ht="14.4">
      <c r="A113" s="314">
        <v>1274001</v>
      </c>
      <c r="B113" s="315" t="s">
        <v>1807</v>
      </c>
      <c r="C113" s="315" t="s">
        <v>614</v>
      </c>
      <c r="D113" s="316" t="s">
        <v>1808</v>
      </c>
      <c r="E113" s="317" t="s">
        <v>100</v>
      </c>
      <c r="F113" s="315" t="s">
        <v>146</v>
      </c>
      <c r="G113" s="316" t="s">
        <v>216</v>
      </c>
      <c r="H113" s="322" t="s">
        <v>1452</v>
      </c>
      <c r="I113" s="319" t="s">
        <v>1408</v>
      </c>
      <c r="J113" s="320" t="s">
        <v>1561</v>
      </c>
      <c r="K113" s="321" t="s">
        <v>1579</v>
      </c>
      <c r="L113" s="321" t="s">
        <v>1518</v>
      </c>
    </row>
    <row r="114" spans="1:12" ht="14.4">
      <c r="A114" s="314">
        <v>1274101</v>
      </c>
      <c r="B114" s="315" t="s">
        <v>1809</v>
      </c>
      <c r="C114" s="315" t="s">
        <v>615</v>
      </c>
      <c r="D114" s="316" t="s">
        <v>1810</v>
      </c>
      <c r="E114" s="317" t="s">
        <v>100</v>
      </c>
      <c r="F114" s="315" t="s">
        <v>1378</v>
      </c>
      <c r="G114" s="316" t="s">
        <v>209</v>
      </c>
      <c r="H114" s="322" t="s">
        <v>1482</v>
      </c>
      <c r="I114" s="319" t="s">
        <v>1420</v>
      </c>
      <c r="J114" s="320" t="s">
        <v>1561</v>
      </c>
      <c r="K114" s="321" t="s">
        <v>1579</v>
      </c>
      <c r="L114" s="321" t="s">
        <v>1518</v>
      </c>
    </row>
    <row r="115" spans="1:12" ht="14.4">
      <c r="A115" s="323">
        <v>1275301</v>
      </c>
      <c r="B115" s="315" t="s">
        <v>1811</v>
      </c>
      <c r="C115" s="315" t="s">
        <v>616</v>
      </c>
      <c r="D115" s="316" t="s">
        <v>1812</v>
      </c>
      <c r="E115" s="317" t="s">
        <v>1516</v>
      </c>
      <c r="F115" s="318" t="s">
        <v>146</v>
      </c>
      <c r="G115" s="319" t="s">
        <v>1480</v>
      </c>
      <c r="H115" s="322" t="s">
        <v>1448</v>
      </c>
      <c r="I115" s="319" t="s">
        <v>1481</v>
      </c>
      <c r="J115" s="320" t="s">
        <v>208</v>
      </c>
      <c r="K115" s="321" t="s">
        <v>1579</v>
      </c>
      <c r="L115" s="321" t="s">
        <v>1518</v>
      </c>
    </row>
    <row r="116" spans="1:12" ht="14.4">
      <c r="A116" s="323">
        <v>1276701</v>
      </c>
      <c r="B116" s="315" t="s">
        <v>1813</v>
      </c>
      <c r="C116" s="315" t="s">
        <v>617</v>
      </c>
      <c r="D116" s="316" t="s">
        <v>1814</v>
      </c>
      <c r="E116" s="317" t="s">
        <v>1516</v>
      </c>
      <c r="F116" s="318" t="s">
        <v>146</v>
      </c>
      <c r="G116" s="319" t="s">
        <v>1605</v>
      </c>
      <c r="H116" s="322" t="s">
        <v>1456</v>
      </c>
      <c r="I116" s="319" t="s">
        <v>1606</v>
      </c>
      <c r="J116" s="320" t="s">
        <v>208</v>
      </c>
      <c r="K116" s="321" t="s">
        <v>1579</v>
      </c>
      <c r="L116" s="321" t="s">
        <v>1518</v>
      </c>
    </row>
    <row r="117" spans="1:12" ht="14.4">
      <c r="A117" s="314">
        <v>1278101</v>
      </c>
      <c r="B117" s="315" t="s">
        <v>1815</v>
      </c>
      <c r="C117" s="315" t="s">
        <v>618</v>
      </c>
      <c r="D117" s="316" t="s">
        <v>1816</v>
      </c>
      <c r="E117" s="317" t="s">
        <v>1544</v>
      </c>
      <c r="F117" s="315" t="s">
        <v>146</v>
      </c>
      <c r="G117" s="316" t="s">
        <v>1555</v>
      </c>
      <c r="H117" s="322" t="s">
        <v>1556</v>
      </c>
      <c r="I117" s="319" t="s">
        <v>1557</v>
      </c>
      <c r="J117" s="320" t="s">
        <v>198</v>
      </c>
      <c r="K117" s="321" t="s">
        <v>1579</v>
      </c>
      <c r="L117" s="321" t="s">
        <v>1518</v>
      </c>
    </row>
    <row r="118" spans="1:12" ht="14.4">
      <c r="A118" s="314">
        <v>1278102</v>
      </c>
      <c r="B118" s="315" t="s">
        <v>1817</v>
      </c>
      <c r="C118" s="315" t="s">
        <v>619</v>
      </c>
      <c r="D118" s="316" t="s">
        <v>1818</v>
      </c>
      <c r="E118" s="317" t="s">
        <v>1544</v>
      </c>
      <c r="F118" s="315" t="s">
        <v>1389</v>
      </c>
      <c r="G118" s="316" t="s">
        <v>1555</v>
      </c>
      <c r="H118" s="322" t="s">
        <v>1556</v>
      </c>
      <c r="I118" s="319" t="s">
        <v>1557</v>
      </c>
      <c r="J118" s="320" t="s">
        <v>198</v>
      </c>
      <c r="K118" s="321" t="s">
        <v>1598</v>
      </c>
      <c r="L118" s="321" t="s">
        <v>1518</v>
      </c>
    </row>
    <row r="119" spans="1:12" ht="14.4">
      <c r="A119" s="314">
        <v>1279501</v>
      </c>
      <c r="B119" s="315" t="s">
        <v>1819</v>
      </c>
      <c r="C119" s="315" t="s">
        <v>620</v>
      </c>
      <c r="D119" s="316" t="s">
        <v>1820</v>
      </c>
      <c r="E119" s="317" t="s">
        <v>100</v>
      </c>
      <c r="F119" s="315" t="s">
        <v>146</v>
      </c>
      <c r="G119" s="316" t="s">
        <v>527</v>
      </c>
      <c r="H119" s="322" t="s">
        <v>1441</v>
      </c>
      <c r="I119" s="319" t="s">
        <v>1400</v>
      </c>
      <c r="J119" s="320" t="s">
        <v>1561</v>
      </c>
      <c r="K119" s="321" t="s">
        <v>1579</v>
      </c>
      <c r="L119" s="321" t="s">
        <v>1518</v>
      </c>
    </row>
    <row r="120" spans="1:12" ht="14.4">
      <c r="A120" s="323">
        <v>1280201</v>
      </c>
      <c r="B120" s="315" t="s">
        <v>1821</v>
      </c>
      <c r="C120" s="315" t="s">
        <v>621</v>
      </c>
      <c r="D120" s="316" t="s">
        <v>1822</v>
      </c>
      <c r="E120" s="317" t="s">
        <v>1516</v>
      </c>
      <c r="F120" s="318" t="s">
        <v>146</v>
      </c>
      <c r="G120" s="319" t="s">
        <v>1644</v>
      </c>
      <c r="H120" s="322" t="s">
        <v>1453</v>
      </c>
      <c r="I120" s="319" t="s">
        <v>1645</v>
      </c>
      <c r="J120" s="320" t="s">
        <v>208</v>
      </c>
      <c r="K120" s="321" t="s">
        <v>1579</v>
      </c>
      <c r="L120" s="321" t="s">
        <v>1518</v>
      </c>
    </row>
    <row r="121" spans="1:12" ht="14.4">
      <c r="A121" s="314">
        <v>1281501</v>
      </c>
      <c r="B121" s="315" t="s">
        <v>1823</v>
      </c>
      <c r="C121" s="315" t="s">
        <v>622</v>
      </c>
      <c r="D121" s="316" t="s">
        <v>1824</v>
      </c>
      <c r="E121" s="317" t="s">
        <v>1383</v>
      </c>
      <c r="F121" s="315" t="s">
        <v>1390</v>
      </c>
      <c r="G121" s="316" t="s">
        <v>1682</v>
      </c>
      <c r="H121" s="322" t="s">
        <v>1454</v>
      </c>
      <c r="I121" s="319" t="s">
        <v>1414</v>
      </c>
      <c r="J121" s="320" t="s">
        <v>1529</v>
      </c>
      <c r="K121" s="321" t="s">
        <v>1666</v>
      </c>
      <c r="L121" s="321" t="s">
        <v>1518</v>
      </c>
    </row>
    <row r="122" spans="1:12" ht="14.4">
      <c r="A122" s="314">
        <v>1282201</v>
      </c>
      <c r="B122" s="315" t="s">
        <v>1825</v>
      </c>
      <c r="C122" s="315" t="s">
        <v>623</v>
      </c>
      <c r="D122" s="316" t="s">
        <v>1826</v>
      </c>
      <c r="E122" s="317" t="s">
        <v>1544</v>
      </c>
      <c r="F122" s="315" t="s">
        <v>146</v>
      </c>
      <c r="G122" s="316" t="s">
        <v>200</v>
      </c>
      <c r="H122" s="322" t="s">
        <v>1546</v>
      </c>
      <c r="I122" s="319" t="s">
        <v>1396</v>
      </c>
      <c r="J122" s="320" t="s">
        <v>198</v>
      </c>
      <c r="K122" s="321" t="s">
        <v>1579</v>
      </c>
      <c r="L122" s="321" t="s">
        <v>1518</v>
      </c>
    </row>
    <row r="123" spans="1:12" ht="14.4">
      <c r="A123" s="314">
        <v>1283601</v>
      </c>
      <c r="B123" s="315" t="s">
        <v>1827</v>
      </c>
      <c r="C123" s="315" t="s">
        <v>624</v>
      </c>
      <c r="D123" s="316" t="s">
        <v>1828</v>
      </c>
      <c r="E123" s="317" t="s">
        <v>1383</v>
      </c>
      <c r="F123" s="315" t="s">
        <v>146</v>
      </c>
      <c r="G123" s="316" t="s">
        <v>1595</v>
      </c>
      <c r="H123" s="322" t="s">
        <v>1471</v>
      </c>
      <c r="I123" s="319" t="s">
        <v>1427</v>
      </c>
      <c r="J123" s="320" t="s">
        <v>1529</v>
      </c>
      <c r="K123" s="321" t="s">
        <v>1579</v>
      </c>
      <c r="L123" s="321" t="s">
        <v>1518</v>
      </c>
    </row>
    <row r="124" spans="1:12" ht="14.4">
      <c r="A124" s="314">
        <v>1284901</v>
      </c>
      <c r="B124" s="315" t="s">
        <v>1829</v>
      </c>
      <c r="C124" s="315" t="s">
        <v>625</v>
      </c>
      <c r="D124" s="316" t="s">
        <v>1830</v>
      </c>
      <c r="E124" s="317" t="s">
        <v>100</v>
      </c>
      <c r="F124" s="315" t="s">
        <v>1378</v>
      </c>
      <c r="G124" s="316" t="s">
        <v>1650</v>
      </c>
      <c r="H124" s="322" t="s">
        <v>1440</v>
      </c>
      <c r="I124" s="319" t="s">
        <v>1651</v>
      </c>
      <c r="J124" s="320" t="s">
        <v>1561</v>
      </c>
      <c r="K124" s="321" t="s">
        <v>1579</v>
      </c>
      <c r="L124" s="321" t="s">
        <v>1518</v>
      </c>
    </row>
    <row r="125" spans="1:12" ht="14.4">
      <c r="A125" s="314">
        <v>1286301</v>
      </c>
      <c r="B125" s="315" t="s">
        <v>1831</v>
      </c>
      <c r="C125" s="315" t="s">
        <v>626</v>
      </c>
      <c r="D125" s="316" t="s">
        <v>1832</v>
      </c>
      <c r="E125" s="317" t="s">
        <v>83</v>
      </c>
      <c r="F125" s="315" t="s">
        <v>146</v>
      </c>
      <c r="G125" s="316" t="s">
        <v>207</v>
      </c>
      <c r="H125" s="322" t="s">
        <v>1435</v>
      </c>
      <c r="I125" s="319" t="s">
        <v>1468</v>
      </c>
      <c r="J125" s="320" t="s">
        <v>1525</v>
      </c>
      <c r="K125" s="321" t="s">
        <v>1579</v>
      </c>
      <c r="L125" s="321" t="s">
        <v>1518</v>
      </c>
    </row>
    <row r="126" spans="1:12" ht="14.4">
      <c r="A126" s="314">
        <v>1287701</v>
      </c>
      <c r="B126" s="315" t="s">
        <v>1833</v>
      </c>
      <c r="C126" s="315" t="s">
        <v>627</v>
      </c>
      <c r="D126" s="316" t="s">
        <v>1834</v>
      </c>
      <c r="E126" s="317" t="s">
        <v>100</v>
      </c>
      <c r="F126" s="315" t="s">
        <v>146</v>
      </c>
      <c r="G126" s="316" t="s">
        <v>1564</v>
      </c>
      <c r="H126" s="322" t="s">
        <v>1565</v>
      </c>
      <c r="I126" s="319" t="s">
        <v>1566</v>
      </c>
      <c r="J126" s="320" t="s">
        <v>1561</v>
      </c>
      <c r="K126" s="321" t="s">
        <v>1579</v>
      </c>
      <c r="L126" s="321" t="s">
        <v>1518</v>
      </c>
    </row>
    <row r="127" spans="1:12" ht="14.4">
      <c r="A127" s="323">
        <v>1288101</v>
      </c>
      <c r="B127" s="315" t="s">
        <v>1835</v>
      </c>
      <c r="C127" s="315" t="s">
        <v>628</v>
      </c>
      <c r="D127" s="316" t="s">
        <v>1836</v>
      </c>
      <c r="E127" s="317" t="s">
        <v>1516</v>
      </c>
      <c r="F127" s="318" t="s">
        <v>146</v>
      </c>
      <c r="G127" s="319" t="s">
        <v>1480</v>
      </c>
      <c r="H127" s="322" t="s">
        <v>1448</v>
      </c>
      <c r="I127" s="319" t="s">
        <v>1481</v>
      </c>
      <c r="J127" s="320" t="s">
        <v>208</v>
      </c>
      <c r="K127" s="321" t="s">
        <v>1579</v>
      </c>
      <c r="L127" s="321" t="s">
        <v>1518</v>
      </c>
    </row>
    <row r="128" spans="1:12" ht="14.4">
      <c r="A128" s="314">
        <v>1289001</v>
      </c>
      <c r="B128" s="315" t="s">
        <v>1837</v>
      </c>
      <c r="C128" s="315" t="s">
        <v>629</v>
      </c>
      <c r="D128" s="316" t="s">
        <v>1838</v>
      </c>
      <c r="E128" s="317" t="s">
        <v>1383</v>
      </c>
      <c r="F128" s="315" t="s">
        <v>146</v>
      </c>
      <c r="G128" s="316" t="s">
        <v>1682</v>
      </c>
      <c r="H128" s="322" t="s">
        <v>1454</v>
      </c>
      <c r="I128" s="319" t="s">
        <v>1414</v>
      </c>
      <c r="J128" s="320" t="s">
        <v>1529</v>
      </c>
      <c r="K128" s="321" t="s">
        <v>1579</v>
      </c>
      <c r="L128" s="321" t="s">
        <v>1518</v>
      </c>
    </row>
    <row r="129" spans="1:12" ht="14.4">
      <c r="A129" s="314">
        <v>1293901</v>
      </c>
      <c r="B129" s="315" t="s">
        <v>1839</v>
      </c>
      <c r="C129" s="315" t="s">
        <v>630</v>
      </c>
      <c r="D129" s="316" t="s">
        <v>1840</v>
      </c>
      <c r="E129" s="317" t="s">
        <v>100</v>
      </c>
      <c r="F129" s="315" t="s">
        <v>146</v>
      </c>
      <c r="G129" s="316" t="s">
        <v>1564</v>
      </c>
      <c r="H129" s="322" t="s">
        <v>1565</v>
      </c>
      <c r="I129" s="319" t="s">
        <v>1566</v>
      </c>
      <c r="J129" s="320" t="s">
        <v>1561</v>
      </c>
      <c r="K129" s="321" t="s">
        <v>1579</v>
      </c>
      <c r="L129" s="321" t="s">
        <v>1518</v>
      </c>
    </row>
    <row r="130" spans="1:12" ht="14.4">
      <c r="A130" s="314">
        <v>1294201</v>
      </c>
      <c r="B130" s="315" t="s">
        <v>1841</v>
      </c>
      <c r="C130" s="315" t="s">
        <v>631</v>
      </c>
      <c r="D130" s="316" t="s">
        <v>1842</v>
      </c>
      <c r="E130" s="317" t="s">
        <v>83</v>
      </c>
      <c r="F130" s="315" t="s">
        <v>146</v>
      </c>
      <c r="G130" s="316" t="s">
        <v>206</v>
      </c>
      <c r="H130" s="322" t="s">
        <v>1483</v>
      </c>
      <c r="I130" s="319" t="s">
        <v>1410</v>
      </c>
      <c r="J130" s="320" t="s">
        <v>1525</v>
      </c>
      <c r="K130" s="321" t="s">
        <v>1579</v>
      </c>
      <c r="L130" s="321" t="s">
        <v>1518</v>
      </c>
    </row>
    <row r="131" spans="1:12" ht="14.4">
      <c r="A131" s="314">
        <v>1294301</v>
      </c>
      <c r="B131" s="315" t="s">
        <v>1843</v>
      </c>
      <c r="C131" s="315" t="s">
        <v>632</v>
      </c>
      <c r="D131" s="316" t="s">
        <v>1844</v>
      </c>
      <c r="E131" s="317" t="s">
        <v>83</v>
      </c>
      <c r="F131" s="315" t="s">
        <v>146</v>
      </c>
      <c r="G131" s="316" t="s">
        <v>1536</v>
      </c>
      <c r="H131" s="322" t="s">
        <v>1437</v>
      </c>
      <c r="I131" s="319" t="s">
        <v>1537</v>
      </c>
      <c r="J131" s="320" t="s">
        <v>1525</v>
      </c>
      <c r="K131" s="321" t="s">
        <v>1579</v>
      </c>
      <c r="L131" s="321" t="s">
        <v>1518</v>
      </c>
    </row>
    <row r="132" spans="1:12" ht="14.4">
      <c r="A132" s="314">
        <v>1294401</v>
      </c>
      <c r="B132" s="315" t="s">
        <v>1845</v>
      </c>
      <c r="C132" s="315" t="s">
        <v>1846</v>
      </c>
      <c r="D132" s="316" t="s">
        <v>1847</v>
      </c>
      <c r="E132" s="317" t="s">
        <v>83</v>
      </c>
      <c r="F132" s="315" t="s">
        <v>146</v>
      </c>
      <c r="G132" s="316" t="s">
        <v>1446</v>
      </c>
      <c r="H132" s="322" t="s">
        <v>1442</v>
      </c>
      <c r="I132" s="319" t="s">
        <v>1381</v>
      </c>
      <c r="J132" s="320" t="s">
        <v>1525</v>
      </c>
      <c r="K132" s="321" t="s">
        <v>1579</v>
      </c>
      <c r="L132" s="321" t="s">
        <v>1518</v>
      </c>
    </row>
    <row r="133" spans="1:12" ht="14.4">
      <c r="A133" s="314">
        <v>1294501</v>
      </c>
      <c r="B133" s="315" t="s">
        <v>1848</v>
      </c>
      <c r="C133" s="315" t="s">
        <v>633</v>
      </c>
      <c r="D133" s="316" t="s">
        <v>1849</v>
      </c>
      <c r="E133" s="317" t="s">
        <v>100</v>
      </c>
      <c r="F133" s="315" t="s">
        <v>146</v>
      </c>
      <c r="G133" s="316" t="s">
        <v>1778</v>
      </c>
      <c r="H133" s="322" t="s">
        <v>1779</v>
      </c>
      <c r="I133" s="319" t="s">
        <v>1413</v>
      </c>
      <c r="J133" s="320" t="s">
        <v>1561</v>
      </c>
      <c r="K133" s="321" t="s">
        <v>1579</v>
      </c>
      <c r="L133" s="321" t="s">
        <v>1518</v>
      </c>
    </row>
    <row r="134" spans="1:12" ht="14.4">
      <c r="A134" s="314">
        <v>1295901</v>
      </c>
      <c r="B134" s="315" t="s">
        <v>1850</v>
      </c>
      <c r="C134" s="315" t="s">
        <v>634</v>
      </c>
      <c r="D134" s="316" t="s">
        <v>1851</v>
      </c>
      <c r="E134" s="317" t="s">
        <v>1544</v>
      </c>
      <c r="F134" s="315" t="s">
        <v>146</v>
      </c>
      <c r="G134" s="316" t="s">
        <v>1661</v>
      </c>
      <c r="H134" s="322" t="s">
        <v>1662</v>
      </c>
      <c r="I134" s="319" t="s">
        <v>1663</v>
      </c>
      <c r="J134" s="320" t="s">
        <v>198</v>
      </c>
      <c r="K134" s="321" t="s">
        <v>1579</v>
      </c>
      <c r="L134" s="321" t="s">
        <v>1518</v>
      </c>
    </row>
    <row r="135" spans="1:12" ht="14.4">
      <c r="A135" s="314">
        <v>1298601</v>
      </c>
      <c r="B135" s="315" t="s">
        <v>1852</v>
      </c>
      <c r="C135" s="315" t="s">
        <v>635</v>
      </c>
      <c r="D135" s="316" t="s">
        <v>1853</v>
      </c>
      <c r="E135" s="317" t="s">
        <v>1383</v>
      </c>
      <c r="F135" s="315" t="s">
        <v>146</v>
      </c>
      <c r="G135" s="316" t="s">
        <v>1540</v>
      </c>
      <c r="H135" s="322" t="s">
        <v>1451</v>
      </c>
      <c r="I135" s="319" t="s">
        <v>1541</v>
      </c>
      <c r="J135" s="320" t="s">
        <v>1529</v>
      </c>
      <c r="K135" s="321" t="s">
        <v>1579</v>
      </c>
      <c r="L135" s="321" t="s">
        <v>1518</v>
      </c>
    </row>
    <row r="136" spans="1:12" ht="14.4">
      <c r="A136" s="314">
        <v>1300201</v>
      </c>
      <c r="B136" s="315" t="s">
        <v>1854</v>
      </c>
      <c r="C136" s="315" t="s">
        <v>1855</v>
      </c>
      <c r="D136" s="316" t="s">
        <v>1856</v>
      </c>
      <c r="E136" s="317" t="s">
        <v>100</v>
      </c>
      <c r="F136" s="315" t="s">
        <v>146</v>
      </c>
      <c r="G136" s="316" t="s">
        <v>1778</v>
      </c>
      <c r="H136" s="322" t="s">
        <v>1779</v>
      </c>
      <c r="I136" s="319" t="s">
        <v>1413</v>
      </c>
      <c r="J136" s="320" t="s">
        <v>1561</v>
      </c>
      <c r="K136" s="321" t="s">
        <v>1572</v>
      </c>
      <c r="L136" s="321" t="s">
        <v>1518</v>
      </c>
    </row>
    <row r="137" spans="1:12" ht="14.4">
      <c r="A137" s="323">
        <v>1301401</v>
      </c>
      <c r="B137" s="315" t="s">
        <v>1857</v>
      </c>
      <c r="C137" s="315" t="s">
        <v>636</v>
      </c>
      <c r="D137" s="316" t="s">
        <v>1858</v>
      </c>
      <c r="E137" s="317" t="s">
        <v>1516</v>
      </c>
      <c r="F137" s="318" t="s">
        <v>146</v>
      </c>
      <c r="G137" s="319" t="s">
        <v>197</v>
      </c>
      <c r="H137" s="322" t="s">
        <v>1477</v>
      </c>
      <c r="I137" s="319" t="s">
        <v>1380</v>
      </c>
      <c r="J137" s="320" t="s">
        <v>208</v>
      </c>
      <c r="K137" s="321" t="s">
        <v>1579</v>
      </c>
      <c r="L137" s="321" t="s">
        <v>1518</v>
      </c>
    </row>
    <row r="138" spans="1:12" ht="14.4">
      <c r="A138" s="323">
        <v>1302701</v>
      </c>
      <c r="B138" s="315" t="s">
        <v>1859</v>
      </c>
      <c r="C138" s="315" t="s">
        <v>637</v>
      </c>
      <c r="D138" s="316" t="s">
        <v>1860</v>
      </c>
      <c r="E138" s="317" t="s">
        <v>1516</v>
      </c>
      <c r="F138" s="318" t="s">
        <v>146</v>
      </c>
      <c r="G138" s="319" t="s">
        <v>1550</v>
      </c>
      <c r="H138" s="322" t="s">
        <v>1447</v>
      </c>
      <c r="I138" s="319" t="s">
        <v>1551</v>
      </c>
      <c r="J138" s="320" t="s">
        <v>208</v>
      </c>
      <c r="K138" s="321" t="s">
        <v>1579</v>
      </c>
      <c r="L138" s="321" t="s">
        <v>1518</v>
      </c>
    </row>
    <row r="139" spans="1:12" ht="14.4">
      <c r="A139" s="314">
        <v>1304101</v>
      </c>
      <c r="B139" s="315" t="s">
        <v>1861</v>
      </c>
      <c r="C139" s="315" t="s">
        <v>638</v>
      </c>
      <c r="D139" s="316" t="s">
        <v>1862</v>
      </c>
      <c r="E139" s="317" t="s">
        <v>100</v>
      </c>
      <c r="F139" s="315" t="s">
        <v>146</v>
      </c>
      <c r="G139" s="316" t="s">
        <v>1472</v>
      </c>
      <c r="H139" s="322" t="s">
        <v>1473</v>
      </c>
      <c r="I139" s="319" t="s">
        <v>1474</v>
      </c>
      <c r="J139" s="320" t="s">
        <v>1561</v>
      </c>
      <c r="K139" s="321" t="s">
        <v>1572</v>
      </c>
      <c r="L139" s="321" t="s">
        <v>1518</v>
      </c>
    </row>
    <row r="140" spans="1:12" ht="14.4">
      <c r="A140" s="314">
        <v>1306801</v>
      </c>
      <c r="B140" s="315" t="s">
        <v>1863</v>
      </c>
      <c r="C140" s="315" t="s">
        <v>639</v>
      </c>
      <c r="D140" s="316" t="s">
        <v>1864</v>
      </c>
      <c r="E140" s="317" t="s">
        <v>100</v>
      </c>
      <c r="F140" s="315" t="s">
        <v>146</v>
      </c>
      <c r="G140" s="316" t="s">
        <v>1650</v>
      </c>
      <c r="H140" s="322" t="s">
        <v>1440</v>
      </c>
      <c r="I140" s="319" t="s">
        <v>1651</v>
      </c>
      <c r="J140" s="320" t="s">
        <v>1561</v>
      </c>
      <c r="K140" s="321" t="s">
        <v>1579</v>
      </c>
      <c r="L140" s="321" t="s">
        <v>1518</v>
      </c>
    </row>
    <row r="141" spans="1:12" ht="14.4">
      <c r="A141" s="314">
        <v>1308201</v>
      </c>
      <c r="B141" s="315" t="s">
        <v>1865</v>
      </c>
      <c r="C141" s="315" t="s">
        <v>640</v>
      </c>
      <c r="D141" s="316" t="s">
        <v>1866</v>
      </c>
      <c r="E141" s="317" t="s">
        <v>100</v>
      </c>
      <c r="F141" s="315" t="s">
        <v>146</v>
      </c>
      <c r="G141" s="316" t="s">
        <v>1778</v>
      </c>
      <c r="H141" s="322" t="s">
        <v>1779</v>
      </c>
      <c r="I141" s="319" t="s">
        <v>1413</v>
      </c>
      <c r="J141" s="320" t="s">
        <v>1561</v>
      </c>
      <c r="K141" s="321" t="s">
        <v>1579</v>
      </c>
      <c r="L141" s="321" t="s">
        <v>1518</v>
      </c>
    </row>
    <row r="142" spans="1:12" ht="14.4">
      <c r="A142" s="314">
        <v>1309601</v>
      </c>
      <c r="B142" s="315" t="s">
        <v>1867</v>
      </c>
      <c r="C142" s="315" t="s">
        <v>641</v>
      </c>
      <c r="D142" s="316" t="s">
        <v>1868</v>
      </c>
      <c r="E142" s="317" t="s">
        <v>146</v>
      </c>
      <c r="F142" s="315" t="s">
        <v>146</v>
      </c>
      <c r="G142" s="316" t="s">
        <v>1439</v>
      </c>
      <c r="H142" s="322" t="s">
        <v>1476</v>
      </c>
      <c r="I142" s="319" t="s">
        <v>1409</v>
      </c>
      <c r="J142" s="320" t="s">
        <v>201</v>
      </c>
      <c r="K142" s="321" t="s">
        <v>1579</v>
      </c>
      <c r="L142" s="321" t="s">
        <v>1518</v>
      </c>
    </row>
    <row r="143" spans="1:12" ht="14.4">
      <c r="A143" s="314">
        <v>1311001</v>
      </c>
      <c r="B143" s="315" t="s">
        <v>510</v>
      </c>
      <c r="C143" s="315" t="s">
        <v>642</v>
      </c>
      <c r="D143" s="316" t="s">
        <v>1869</v>
      </c>
      <c r="E143" s="317" t="s">
        <v>83</v>
      </c>
      <c r="F143" s="315" t="s">
        <v>1378</v>
      </c>
      <c r="G143" s="316" t="s">
        <v>206</v>
      </c>
      <c r="H143" s="322" t="s">
        <v>1483</v>
      </c>
      <c r="I143" s="319" t="s">
        <v>1410</v>
      </c>
      <c r="J143" s="320" t="s">
        <v>1525</v>
      </c>
      <c r="K143" s="321" t="s">
        <v>1572</v>
      </c>
      <c r="L143" s="321" t="s">
        <v>1518</v>
      </c>
    </row>
    <row r="144" spans="1:12" ht="14.4">
      <c r="A144" s="314">
        <v>1312301</v>
      </c>
      <c r="B144" s="315" t="s">
        <v>1870</v>
      </c>
      <c r="C144" s="315" t="s">
        <v>643</v>
      </c>
      <c r="D144" s="316" t="s">
        <v>1871</v>
      </c>
      <c r="E144" s="317" t="s">
        <v>100</v>
      </c>
      <c r="F144" s="315" t="s">
        <v>146</v>
      </c>
      <c r="G144" s="316" t="s">
        <v>209</v>
      </c>
      <c r="H144" s="322" t="s">
        <v>1482</v>
      </c>
      <c r="I144" s="319" t="s">
        <v>1420</v>
      </c>
      <c r="J144" s="320" t="s">
        <v>1561</v>
      </c>
      <c r="K144" s="321" t="s">
        <v>1579</v>
      </c>
      <c r="L144" s="321" t="s">
        <v>1518</v>
      </c>
    </row>
    <row r="145" spans="1:12" ht="14.4">
      <c r="A145" s="323">
        <v>1313701</v>
      </c>
      <c r="B145" s="315" t="s">
        <v>1872</v>
      </c>
      <c r="C145" s="315" t="s">
        <v>644</v>
      </c>
      <c r="D145" s="316" t="s">
        <v>1873</v>
      </c>
      <c r="E145" s="317" t="s">
        <v>1516</v>
      </c>
      <c r="F145" s="318" t="s">
        <v>146</v>
      </c>
      <c r="G145" s="319" t="s">
        <v>1644</v>
      </c>
      <c r="H145" s="322" t="s">
        <v>1453</v>
      </c>
      <c r="I145" s="319" t="s">
        <v>1645</v>
      </c>
      <c r="J145" s="320" t="s">
        <v>208</v>
      </c>
      <c r="K145" s="321" t="s">
        <v>1579</v>
      </c>
      <c r="L145" s="321" t="s">
        <v>1518</v>
      </c>
    </row>
    <row r="146" spans="1:12" ht="14.4">
      <c r="A146" s="314">
        <v>1315101</v>
      </c>
      <c r="B146" s="315" t="s">
        <v>1874</v>
      </c>
      <c r="C146" s="315" t="s">
        <v>645</v>
      </c>
      <c r="D146" s="316" t="s">
        <v>1875</v>
      </c>
      <c r="E146" s="317" t="s">
        <v>1544</v>
      </c>
      <c r="F146" s="315" t="s">
        <v>146</v>
      </c>
      <c r="G146" s="316" t="s">
        <v>200</v>
      </c>
      <c r="H146" s="322" t="s">
        <v>1546</v>
      </c>
      <c r="I146" s="319" t="s">
        <v>1396</v>
      </c>
      <c r="J146" s="320" t="s">
        <v>198</v>
      </c>
      <c r="K146" s="321" t="s">
        <v>1579</v>
      </c>
      <c r="L146" s="321" t="s">
        <v>1518</v>
      </c>
    </row>
    <row r="147" spans="1:12" ht="14.4">
      <c r="A147" s="314">
        <v>1316401</v>
      </c>
      <c r="B147" s="315" t="s">
        <v>1876</v>
      </c>
      <c r="C147" s="315" t="s">
        <v>646</v>
      </c>
      <c r="D147" s="316" t="s">
        <v>1877</v>
      </c>
      <c r="E147" s="317" t="s">
        <v>1544</v>
      </c>
      <c r="F147" s="315" t="s">
        <v>146</v>
      </c>
      <c r="G147" s="316" t="s">
        <v>200</v>
      </c>
      <c r="H147" s="322" t="s">
        <v>1546</v>
      </c>
      <c r="I147" s="319" t="s">
        <v>1396</v>
      </c>
      <c r="J147" s="320" t="s">
        <v>198</v>
      </c>
      <c r="K147" s="321" t="s">
        <v>1579</v>
      </c>
      <c r="L147" s="321" t="s">
        <v>1518</v>
      </c>
    </row>
    <row r="148" spans="1:12" ht="14.4">
      <c r="A148" s="314">
        <v>1317801</v>
      </c>
      <c r="B148" s="315" t="s">
        <v>1878</v>
      </c>
      <c r="C148" s="315" t="s">
        <v>647</v>
      </c>
      <c r="D148" s="316" t="s">
        <v>1879</v>
      </c>
      <c r="E148" s="317" t="s">
        <v>100</v>
      </c>
      <c r="F148" s="315" t="s">
        <v>146</v>
      </c>
      <c r="G148" s="316" t="s">
        <v>1472</v>
      </c>
      <c r="H148" s="322" t="s">
        <v>1473</v>
      </c>
      <c r="I148" s="319" t="s">
        <v>1474</v>
      </c>
      <c r="J148" s="320" t="s">
        <v>1561</v>
      </c>
      <c r="K148" s="321" t="s">
        <v>1579</v>
      </c>
      <c r="L148" s="321" t="s">
        <v>1518</v>
      </c>
    </row>
    <row r="149" spans="1:12" ht="14.4">
      <c r="A149" s="314">
        <v>1319201</v>
      </c>
      <c r="B149" s="315" t="s">
        <v>1880</v>
      </c>
      <c r="C149" s="315" t="s">
        <v>648</v>
      </c>
      <c r="D149" s="316" t="s">
        <v>1881</v>
      </c>
      <c r="E149" s="317" t="s">
        <v>83</v>
      </c>
      <c r="F149" s="315" t="s">
        <v>146</v>
      </c>
      <c r="G149" s="316" t="s">
        <v>1582</v>
      </c>
      <c r="H149" s="322" t="s">
        <v>1459</v>
      </c>
      <c r="I149" s="319" t="s">
        <v>1583</v>
      </c>
      <c r="J149" s="320" t="s">
        <v>1525</v>
      </c>
      <c r="K149" s="321" t="s">
        <v>1579</v>
      </c>
      <c r="L149" s="321" t="s">
        <v>1518</v>
      </c>
    </row>
    <row r="150" spans="1:12" ht="14.4">
      <c r="A150" s="314">
        <v>1319202</v>
      </c>
      <c r="B150" s="315" t="s">
        <v>1882</v>
      </c>
      <c r="C150" s="315">
        <v>0</v>
      </c>
      <c r="D150" s="316" t="s">
        <v>1883</v>
      </c>
      <c r="E150" s="317" t="s">
        <v>83</v>
      </c>
      <c r="F150" s="315" t="s">
        <v>1389</v>
      </c>
      <c r="G150" s="316" t="s">
        <v>1582</v>
      </c>
      <c r="H150" s="322" t="s">
        <v>1459</v>
      </c>
      <c r="I150" s="319" t="s">
        <v>1583</v>
      </c>
      <c r="J150" s="320" t="s">
        <v>1525</v>
      </c>
      <c r="K150" s="321" t="s">
        <v>1744</v>
      </c>
      <c r="L150" s="321" t="s">
        <v>1530</v>
      </c>
    </row>
    <row r="151" spans="1:12" ht="14.4">
      <c r="A151" s="314">
        <v>1320501</v>
      </c>
      <c r="B151" s="315" t="s">
        <v>1884</v>
      </c>
      <c r="C151" s="315" t="s">
        <v>649</v>
      </c>
      <c r="D151" s="316" t="s">
        <v>1885</v>
      </c>
      <c r="E151" s="317" t="s">
        <v>1383</v>
      </c>
      <c r="F151" s="315" t="s">
        <v>146</v>
      </c>
      <c r="G151" s="316" t="s">
        <v>1620</v>
      </c>
      <c r="H151" s="322" t="s">
        <v>1621</v>
      </c>
      <c r="I151" s="319" t="s">
        <v>1622</v>
      </c>
      <c r="J151" s="320" t="s">
        <v>1529</v>
      </c>
      <c r="K151" s="321" t="s">
        <v>1579</v>
      </c>
      <c r="L151" s="321" t="s">
        <v>1518</v>
      </c>
    </row>
    <row r="152" spans="1:12" ht="14.4">
      <c r="A152" s="314">
        <v>1321001</v>
      </c>
      <c r="B152" s="315" t="s">
        <v>1886</v>
      </c>
      <c r="C152" s="315" t="s">
        <v>650</v>
      </c>
      <c r="D152" s="316" t="s">
        <v>1887</v>
      </c>
      <c r="E152" s="317" t="s">
        <v>146</v>
      </c>
      <c r="F152" s="315" t="s">
        <v>146</v>
      </c>
      <c r="G152" s="316" t="s">
        <v>1706</v>
      </c>
      <c r="H152" s="322" t="s">
        <v>1470</v>
      </c>
      <c r="I152" s="319" t="s">
        <v>1707</v>
      </c>
      <c r="J152" s="320" t="s">
        <v>201</v>
      </c>
      <c r="K152" s="321" t="s">
        <v>1579</v>
      </c>
      <c r="L152" s="321" t="s">
        <v>1518</v>
      </c>
    </row>
    <row r="153" spans="1:12" ht="14.4">
      <c r="A153" s="314">
        <v>1321901</v>
      </c>
      <c r="B153" s="315" t="s">
        <v>1888</v>
      </c>
      <c r="C153" s="315" t="s">
        <v>651</v>
      </c>
      <c r="D153" s="316" t="s">
        <v>1889</v>
      </c>
      <c r="E153" s="317" t="s">
        <v>146</v>
      </c>
      <c r="F153" s="315" t="s">
        <v>146</v>
      </c>
      <c r="G153" s="316" t="s">
        <v>534</v>
      </c>
      <c r="H153" s="322" t="s">
        <v>1445</v>
      </c>
      <c r="I153" s="319" t="s">
        <v>1890</v>
      </c>
      <c r="J153" s="320" t="s">
        <v>201</v>
      </c>
      <c r="K153" s="321" t="s">
        <v>1598</v>
      </c>
      <c r="L153" s="321" t="s">
        <v>1518</v>
      </c>
    </row>
    <row r="154" spans="1:12" ht="14.4">
      <c r="A154" s="314">
        <v>1322001</v>
      </c>
      <c r="B154" s="315" t="s">
        <v>1891</v>
      </c>
      <c r="C154" s="315" t="s">
        <v>652</v>
      </c>
      <c r="D154" s="316" t="s">
        <v>1892</v>
      </c>
      <c r="E154" s="317" t="s">
        <v>146</v>
      </c>
      <c r="F154" s="315" t="s">
        <v>1392</v>
      </c>
      <c r="G154" s="316" t="s">
        <v>205</v>
      </c>
      <c r="H154" s="318" t="s">
        <v>1455</v>
      </c>
      <c r="I154" s="319" t="s">
        <v>1617</v>
      </c>
      <c r="J154" s="320" t="s">
        <v>201</v>
      </c>
      <c r="K154" s="321" t="s">
        <v>1726</v>
      </c>
      <c r="L154" s="321" t="s">
        <v>1518</v>
      </c>
    </row>
    <row r="155" spans="1:12" ht="14.4">
      <c r="A155" s="314">
        <v>1324701</v>
      </c>
      <c r="B155" s="315" t="s">
        <v>1893</v>
      </c>
      <c r="C155" s="315" t="s">
        <v>653</v>
      </c>
      <c r="D155" s="316" t="s">
        <v>1894</v>
      </c>
      <c r="E155" s="317" t="s">
        <v>83</v>
      </c>
      <c r="F155" s="315" t="s">
        <v>146</v>
      </c>
      <c r="G155" s="316" t="s">
        <v>207</v>
      </c>
      <c r="H155" s="322" t="s">
        <v>1435</v>
      </c>
      <c r="I155" s="319" t="s">
        <v>1468</v>
      </c>
      <c r="J155" s="320" t="s">
        <v>1525</v>
      </c>
      <c r="K155" s="321" t="s">
        <v>1579</v>
      </c>
      <c r="L155" s="321" t="s">
        <v>1518</v>
      </c>
    </row>
    <row r="156" spans="1:12" ht="14.4">
      <c r="A156" s="314">
        <v>1324702</v>
      </c>
      <c r="B156" s="315" t="s">
        <v>1895</v>
      </c>
      <c r="C156" s="315" t="s">
        <v>654</v>
      </c>
      <c r="D156" s="316" t="s">
        <v>1896</v>
      </c>
      <c r="E156" s="317" t="s">
        <v>83</v>
      </c>
      <c r="F156" s="315" t="s">
        <v>1389</v>
      </c>
      <c r="G156" s="316" t="s">
        <v>207</v>
      </c>
      <c r="H156" s="322" t="s">
        <v>1435</v>
      </c>
      <c r="I156" s="319" t="s">
        <v>1468</v>
      </c>
      <c r="J156" s="320" t="s">
        <v>1525</v>
      </c>
      <c r="K156" s="321" t="s">
        <v>1579</v>
      </c>
      <c r="L156" s="321" t="s">
        <v>1518</v>
      </c>
    </row>
    <row r="157" spans="1:12" ht="14.4">
      <c r="A157" s="314">
        <v>1326001</v>
      </c>
      <c r="B157" s="315" t="s">
        <v>1897</v>
      </c>
      <c r="C157" s="315" t="s">
        <v>655</v>
      </c>
      <c r="D157" s="316" t="s">
        <v>1898</v>
      </c>
      <c r="E157" s="317" t="s">
        <v>100</v>
      </c>
      <c r="F157" s="315" t="s">
        <v>146</v>
      </c>
      <c r="G157" s="316" t="s">
        <v>216</v>
      </c>
      <c r="H157" s="322" t="s">
        <v>1452</v>
      </c>
      <c r="I157" s="319" t="s">
        <v>1408</v>
      </c>
      <c r="J157" s="320" t="s">
        <v>1561</v>
      </c>
      <c r="K157" s="321" t="s">
        <v>1579</v>
      </c>
      <c r="L157" s="321" t="s">
        <v>1518</v>
      </c>
    </row>
    <row r="158" spans="1:12" ht="14.4">
      <c r="A158" s="314">
        <v>1326002</v>
      </c>
      <c r="B158" s="315" t="s">
        <v>1899</v>
      </c>
      <c r="C158" s="315" t="s">
        <v>656</v>
      </c>
      <c r="D158" s="316" t="s">
        <v>1900</v>
      </c>
      <c r="E158" s="317" t="s">
        <v>100</v>
      </c>
      <c r="F158" s="315" t="s">
        <v>1389</v>
      </c>
      <c r="G158" s="316" t="s">
        <v>216</v>
      </c>
      <c r="H158" s="322" t="s">
        <v>1452</v>
      </c>
      <c r="I158" s="319" t="s">
        <v>1408</v>
      </c>
      <c r="J158" s="320" t="s">
        <v>1561</v>
      </c>
      <c r="K158" s="321" t="s">
        <v>1590</v>
      </c>
      <c r="L158" s="321" t="s">
        <v>1518</v>
      </c>
    </row>
    <row r="159" spans="1:12" ht="14.4">
      <c r="A159" s="314">
        <v>1328801</v>
      </c>
      <c r="B159" s="315" t="s">
        <v>1901</v>
      </c>
      <c r="C159" s="315" t="s">
        <v>657</v>
      </c>
      <c r="D159" s="316" t="s">
        <v>1902</v>
      </c>
      <c r="E159" s="317" t="s">
        <v>100</v>
      </c>
      <c r="F159" s="315" t="s">
        <v>1378</v>
      </c>
      <c r="G159" s="316" t="s">
        <v>1650</v>
      </c>
      <c r="H159" s="322" t="s">
        <v>1440</v>
      </c>
      <c r="I159" s="319" t="s">
        <v>1651</v>
      </c>
      <c r="J159" s="320" t="s">
        <v>1561</v>
      </c>
      <c r="K159" s="321" t="s">
        <v>1579</v>
      </c>
      <c r="L159" s="321" t="s">
        <v>1518</v>
      </c>
    </row>
    <row r="160" spans="1:12" ht="14.4">
      <c r="A160" s="314">
        <v>1330201</v>
      </c>
      <c r="B160" s="315" t="s">
        <v>1903</v>
      </c>
      <c r="C160" s="315" t="s">
        <v>658</v>
      </c>
      <c r="D160" s="316" t="s">
        <v>1904</v>
      </c>
      <c r="E160" s="317" t="s">
        <v>1383</v>
      </c>
      <c r="F160" s="315" t="s">
        <v>146</v>
      </c>
      <c r="G160" s="316" t="s">
        <v>1620</v>
      </c>
      <c r="H160" s="322" t="s">
        <v>1621</v>
      </c>
      <c r="I160" s="319" t="s">
        <v>1622</v>
      </c>
      <c r="J160" s="320" t="s">
        <v>1529</v>
      </c>
      <c r="K160" s="321" t="s">
        <v>1579</v>
      </c>
      <c r="L160" s="321" t="s">
        <v>1518</v>
      </c>
    </row>
    <row r="161" spans="1:12" ht="14.4">
      <c r="A161" s="314">
        <v>1331101</v>
      </c>
      <c r="B161" s="315" t="s">
        <v>1905</v>
      </c>
      <c r="C161" s="315" t="s">
        <v>659</v>
      </c>
      <c r="D161" s="316" t="s">
        <v>1906</v>
      </c>
      <c r="E161" s="317" t="s">
        <v>100</v>
      </c>
      <c r="F161" s="315" t="s">
        <v>1393</v>
      </c>
      <c r="G161" s="316" t="s">
        <v>1472</v>
      </c>
      <c r="H161" s="322" t="s">
        <v>1473</v>
      </c>
      <c r="I161" s="319" t="s">
        <v>1474</v>
      </c>
      <c r="J161" s="320" t="s">
        <v>1561</v>
      </c>
      <c r="K161" s="321" t="s">
        <v>1666</v>
      </c>
      <c r="L161" s="321" t="s">
        <v>1518</v>
      </c>
    </row>
    <row r="162" spans="1:12" ht="14.4">
      <c r="A162" s="314">
        <v>1331501</v>
      </c>
      <c r="B162" s="315" t="s">
        <v>1907</v>
      </c>
      <c r="C162" s="315" t="s">
        <v>660</v>
      </c>
      <c r="D162" s="316" t="s">
        <v>1908</v>
      </c>
      <c r="E162" s="317" t="s">
        <v>146</v>
      </c>
      <c r="F162" s="315" t="s">
        <v>146</v>
      </c>
      <c r="G162" s="316" t="s">
        <v>1732</v>
      </c>
      <c r="H162" s="322" t="s">
        <v>1444</v>
      </c>
      <c r="I162" s="319" t="s">
        <v>1733</v>
      </c>
      <c r="J162" s="320" t="s">
        <v>201</v>
      </c>
      <c r="K162" s="321" t="s">
        <v>1572</v>
      </c>
      <c r="L162" s="321" t="s">
        <v>1518</v>
      </c>
    </row>
    <row r="163" spans="1:12" ht="14.4">
      <c r="A163" s="314">
        <v>1332901</v>
      </c>
      <c r="B163" s="315" t="s">
        <v>1909</v>
      </c>
      <c r="C163" s="315" t="s">
        <v>661</v>
      </c>
      <c r="D163" s="316" t="s">
        <v>1910</v>
      </c>
      <c r="E163" s="317" t="s">
        <v>83</v>
      </c>
      <c r="F163" s="315" t="s">
        <v>146</v>
      </c>
      <c r="G163" s="316" t="s">
        <v>1582</v>
      </c>
      <c r="H163" s="322" t="s">
        <v>1459</v>
      </c>
      <c r="I163" s="319" t="s">
        <v>1583</v>
      </c>
      <c r="J163" s="320" t="s">
        <v>1525</v>
      </c>
      <c r="K163" s="321" t="s">
        <v>1572</v>
      </c>
      <c r="L163" s="321" t="s">
        <v>1518</v>
      </c>
    </row>
    <row r="164" spans="1:12" ht="14.4">
      <c r="A164" s="323">
        <v>1333501</v>
      </c>
      <c r="B164" s="315" t="s">
        <v>1911</v>
      </c>
      <c r="C164" s="315" t="s">
        <v>662</v>
      </c>
      <c r="D164" s="316" t="s">
        <v>1912</v>
      </c>
      <c r="E164" s="317" t="s">
        <v>1516</v>
      </c>
      <c r="F164" s="318" t="s">
        <v>146</v>
      </c>
      <c r="G164" s="319" t="s">
        <v>1480</v>
      </c>
      <c r="H164" s="322" t="s">
        <v>1448</v>
      </c>
      <c r="I164" s="319" t="s">
        <v>1481</v>
      </c>
      <c r="J164" s="320" t="s">
        <v>208</v>
      </c>
      <c r="K164" s="321" t="s">
        <v>1579</v>
      </c>
      <c r="L164" s="321" t="s">
        <v>1518</v>
      </c>
    </row>
    <row r="165" spans="1:12" ht="14.4">
      <c r="A165" s="323">
        <v>1334001</v>
      </c>
      <c r="B165" s="315" t="s">
        <v>1913</v>
      </c>
      <c r="C165" s="315" t="s">
        <v>663</v>
      </c>
      <c r="D165" s="316" t="s">
        <v>1914</v>
      </c>
      <c r="E165" s="317" t="s">
        <v>1516</v>
      </c>
      <c r="F165" s="318" t="s">
        <v>146</v>
      </c>
      <c r="G165" s="319" t="s">
        <v>1605</v>
      </c>
      <c r="H165" s="322" t="s">
        <v>1456</v>
      </c>
      <c r="I165" s="319" t="s">
        <v>1606</v>
      </c>
      <c r="J165" s="320" t="s">
        <v>208</v>
      </c>
      <c r="K165" s="321" t="s">
        <v>1579</v>
      </c>
      <c r="L165" s="321" t="s">
        <v>1518</v>
      </c>
    </row>
    <row r="166" spans="1:12" ht="14.4">
      <c r="A166" s="314">
        <v>1335601</v>
      </c>
      <c r="B166" s="315" t="s">
        <v>1915</v>
      </c>
      <c r="C166" s="315" t="s">
        <v>664</v>
      </c>
      <c r="D166" s="316" t="s">
        <v>1916</v>
      </c>
      <c r="E166" s="317" t="s">
        <v>83</v>
      </c>
      <c r="F166" s="315" t="s">
        <v>146</v>
      </c>
      <c r="G166" s="316" t="s">
        <v>1582</v>
      </c>
      <c r="H166" s="322" t="s">
        <v>1459</v>
      </c>
      <c r="I166" s="319" t="s">
        <v>1583</v>
      </c>
      <c r="J166" s="320" t="s">
        <v>1525</v>
      </c>
      <c r="K166" s="321" t="s">
        <v>1579</v>
      </c>
      <c r="L166" s="321" t="s">
        <v>1518</v>
      </c>
    </row>
    <row r="167" spans="1:12" ht="14.4">
      <c r="A167" s="323">
        <v>1337701</v>
      </c>
      <c r="B167" s="315" t="s">
        <v>1917</v>
      </c>
      <c r="C167" s="315" t="s">
        <v>665</v>
      </c>
      <c r="D167" s="316" t="s">
        <v>1918</v>
      </c>
      <c r="E167" s="317" t="s">
        <v>1516</v>
      </c>
      <c r="F167" s="318" t="s">
        <v>146</v>
      </c>
      <c r="G167" s="319" t="s">
        <v>214</v>
      </c>
      <c r="H167" s="322" t="s">
        <v>1478</v>
      </c>
      <c r="I167" s="319" t="s">
        <v>1479</v>
      </c>
      <c r="J167" s="320" t="s">
        <v>208</v>
      </c>
      <c r="K167" s="321" t="s">
        <v>1579</v>
      </c>
      <c r="L167" s="321" t="s">
        <v>1518</v>
      </c>
    </row>
    <row r="168" spans="1:12" ht="14.4">
      <c r="A168" s="314">
        <v>1338401</v>
      </c>
      <c r="B168" s="315" t="s">
        <v>1919</v>
      </c>
      <c r="C168" s="315" t="s">
        <v>666</v>
      </c>
      <c r="D168" s="316" t="s">
        <v>1920</v>
      </c>
      <c r="E168" s="317" t="s">
        <v>1383</v>
      </c>
      <c r="F168" s="315" t="s">
        <v>146</v>
      </c>
      <c r="G168" s="316" t="s">
        <v>1595</v>
      </c>
      <c r="H168" s="322" t="s">
        <v>1471</v>
      </c>
      <c r="I168" s="319" t="s">
        <v>1427</v>
      </c>
      <c r="J168" s="320" t="s">
        <v>1529</v>
      </c>
      <c r="K168" s="321" t="s">
        <v>1579</v>
      </c>
      <c r="L168" s="321" t="s">
        <v>1518</v>
      </c>
    </row>
    <row r="169" spans="1:12" ht="14.4">
      <c r="A169" s="314">
        <v>1339701</v>
      </c>
      <c r="B169" s="315" t="s">
        <v>1921</v>
      </c>
      <c r="C169" s="315" t="s">
        <v>667</v>
      </c>
      <c r="D169" s="316" t="s">
        <v>1922</v>
      </c>
      <c r="E169" s="317" t="s">
        <v>83</v>
      </c>
      <c r="F169" s="315" t="s">
        <v>146</v>
      </c>
      <c r="G169" s="316" t="s">
        <v>207</v>
      </c>
      <c r="H169" s="322" t="s">
        <v>1435</v>
      </c>
      <c r="I169" s="319" t="s">
        <v>1468</v>
      </c>
      <c r="J169" s="320" t="s">
        <v>1525</v>
      </c>
      <c r="K169" s="321" t="s">
        <v>1572</v>
      </c>
      <c r="L169" s="321" t="s">
        <v>1518</v>
      </c>
    </row>
    <row r="170" spans="1:12" ht="14.4">
      <c r="A170" s="314">
        <v>1342501</v>
      </c>
      <c r="B170" s="315" t="s">
        <v>1923</v>
      </c>
      <c r="C170" s="315" t="s">
        <v>668</v>
      </c>
      <c r="D170" s="316" t="s">
        <v>1924</v>
      </c>
      <c r="E170" s="317" t="s">
        <v>1383</v>
      </c>
      <c r="F170" s="315" t="s">
        <v>146</v>
      </c>
      <c r="G170" s="316" t="s">
        <v>1682</v>
      </c>
      <c r="H170" s="322" t="s">
        <v>1454</v>
      </c>
      <c r="I170" s="319" t="s">
        <v>1414</v>
      </c>
      <c r="J170" s="320" t="s">
        <v>1529</v>
      </c>
      <c r="K170" s="321" t="s">
        <v>1579</v>
      </c>
      <c r="L170" s="321" t="s">
        <v>1518</v>
      </c>
    </row>
    <row r="171" spans="1:12" ht="14.4">
      <c r="A171" s="314">
        <v>1342601</v>
      </c>
      <c r="B171" s="315" t="s">
        <v>1925</v>
      </c>
      <c r="C171" s="315" t="s">
        <v>669</v>
      </c>
      <c r="D171" s="316" t="s">
        <v>1926</v>
      </c>
      <c r="E171" s="317" t="s">
        <v>146</v>
      </c>
      <c r="F171" s="315" t="s">
        <v>1392</v>
      </c>
      <c r="G171" s="316" t="s">
        <v>202</v>
      </c>
      <c r="H171" s="322" t="s">
        <v>1443</v>
      </c>
      <c r="I171" s="319" t="s">
        <v>1569</v>
      </c>
      <c r="J171" s="320" t="s">
        <v>201</v>
      </c>
      <c r="K171" s="321" t="s">
        <v>1927</v>
      </c>
      <c r="L171" s="321" t="s">
        <v>1518</v>
      </c>
    </row>
    <row r="172" spans="1:12" ht="14.4">
      <c r="A172" s="314">
        <v>1343801</v>
      </c>
      <c r="B172" s="315" t="s">
        <v>1928</v>
      </c>
      <c r="C172" s="315" t="s">
        <v>670</v>
      </c>
      <c r="D172" s="316" t="s">
        <v>1929</v>
      </c>
      <c r="E172" s="317" t="s">
        <v>1544</v>
      </c>
      <c r="F172" s="315" t="s">
        <v>146</v>
      </c>
      <c r="G172" s="316" t="s">
        <v>200</v>
      </c>
      <c r="H172" s="322" t="s">
        <v>1546</v>
      </c>
      <c r="I172" s="319" t="s">
        <v>1396</v>
      </c>
      <c r="J172" s="320" t="s">
        <v>198</v>
      </c>
      <c r="K172" s="321" t="s">
        <v>1579</v>
      </c>
      <c r="L172" s="321" t="s">
        <v>1518</v>
      </c>
    </row>
    <row r="173" spans="1:12" ht="14.4">
      <c r="A173" s="314">
        <v>1345201</v>
      </c>
      <c r="B173" s="315" t="s">
        <v>1930</v>
      </c>
      <c r="C173" s="315" t="s">
        <v>671</v>
      </c>
      <c r="D173" s="316" t="s">
        <v>1931</v>
      </c>
      <c r="E173" s="317" t="s">
        <v>1383</v>
      </c>
      <c r="F173" s="315" t="s">
        <v>146</v>
      </c>
      <c r="G173" s="316" t="s">
        <v>1682</v>
      </c>
      <c r="H173" s="322" t="s">
        <v>1454</v>
      </c>
      <c r="I173" s="319" t="s">
        <v>1414</v>
      </c>
      <c r="J173" s="320" t="s">
        <v>1529</v>
      </c>
      <c r="K173" s="321" t="s">
        <v>1579</v>
      </c>
      <c r="L173" s="321" t="s">
        <v>1518</v>
      </c>
    </row>
    <row r="174" spans="1:12" ht="14.4">
      <c r="A174" s="314">
        <v>1346601</v>
      </c>
      <c r="B174" s="315" t="s">
        <v>1932</v>
      </c>
      <c r="C174" s="315" t="s">
        <v>672</v>
      </c>
      <c r="D174" s="316" t="s">
        <v>1933</v>
      </c>
      <c r="E174" s="317" t="s">
        <v>1383</v>
      </c>
      <c r="F174" s="315" t="s">
        <v>146</v>
      </c>
      <c r="G174" s="316" t="s">
        <v>1540</v>
      </c>
      <c r="H174" s="322" t="s">
        <v>1451</v>
      </c>
      <c r="I174" s="319" t="s">
        <v>1541</v>
      </c>
      <c r="J174" s="320" t="s">
        <v>1529</v>
      </c>
      <c r="K174" s="321" t="s">
        <v>1579</v>
      </c>
      <c r="L174" s="321" t="s">
        <v>1518</v>
      </c>
    </row>
    <row r="175" spans="1:12" ht="14.4">
      <c r="A175" s="314">
        <v>1347901</v>
      </c>
      <c r="B175" s="315" t="s">
        <v>1934</v>
      </c>
      <c r="C175" s="315" t="s">
        <v>673</v>
      </c>
      <c r="D175" s="316" t="s">
        <v>1935</v>
      </c>
      <c r="E175" s="317" t="s">
        <v>83</v>
      </c>
      <c r="F175" s="315" t="s">
        <v>146</v>
      </c>
      <c r="G175" s="316" t="s">
        <v>1582</v>
      </c>
      <c r="H175" s="322" t="s">
        <v>1459</v>
      </c>
      <c r="I175" s="319" t="s">
        <v>1583</v>
      </c>
      <c r="J175" s="320" t="s">
        <v>1525</v>
      </c>
      <c r="K175" s="321" t="s">
        <v>1572</v>
      </c>
      <c r="L175" s="321" t="s">
        <v>1518</v>
      </c>
    </row>
    <row r="176" spans="1:12" ht="14.4">
      <c r="A176" s="314">
        <v>1349301</v>
      </c>
      <c r="B176" s="315" t="s">
        <v>1936</v>
      </c>
      <c r="C176" s="315" t="s">
        <v>674</v>
      </c>
      <c r="D176" s="316" t="s">
        <v>1937</v>
      </c>
      <c r="E176" s="317" t="s">
        <v>1544</v>
      </c>
      <c r="F176" s="315" t="s">
        <v>146</v>
      </c>
      <c r="G176" s="316" t="s">
        <v>1484</v>
      </c>
      <c r="H176" s="322" t="s">
        <v>1627</v>
      </c>
      <c r="I176" s="319" t="s">
        <v>1628</v>
      </c>
      <c r="J176" s="320" t="s">
        <v>198</v>
      </c>
      <c r="K176" s="321" t="s">
        <v>1579</v>
      </c>
      <c r="L176" s="321" t="s">
        <v>1518</v>
      </c>
    </row>
    <row r="177" spans="1:12" ht="14.4">
      <c r="A177" s="314">
        <v>1350001</v>
      </c>
      <c r="B177" s="315" t="s">
        <v>1938</v>
      </c>
      <c r="C177" s="315" t="s">
        <v>675</v>
      </c>
      <c r="D177" s="316" t="s">
        <v>1939</v>
      </c>
      <c r="E177" s="317" t="s">
        <v>100</v>
      </c>
      <c r="F177" s="315" t="s">
        <v>1378</v>
      </c>
      <c r="G177" s="316" t="s">
        <v>1778</v>
      </c>
      <c r="H177" s="322" t="s">
        <v>1779</v>
      </c>
      <c r="I177" s="319" t="s">
        <v>1413</v>
      </c>
      <c r="J177" s="320" t="s">
        <v>1561</v>
      </c>
      <c r="K177" s="321" t="s">
        <v>1598</v>
      </c>
      <c r="L177" s="321" t="s">
        <v>1518</v>
      </c>
    </row>
    <row r="178" spans="1:12" ht="14.4">
      <c r="A178" s="314">
        <v>1350701</v>
      </c>
      <c r="B178" s="315" t="s">
        <v>1940</v>
      </c>
      <c r="C178" s="315" t="s">
        <v>676</v>
      </c>
      <c r="D178" s="316" t="s">
        <v>1941</v>
      </c>
      <c r="E178" s="317" t="s">
        <v>83</v>
      </c>
      <c r="F178" s="315" t="s">
        <v>146</v>
      </c>
      <c r="G178" s="316" t="s">
        <v>199</v>
      </c>
      <c r="H178" s="322" t="s">
        <v>1524</v>
      </c>
      <c r="I178" s="319" t="s">
        <v>1405</v>
      </c>
      <c r="J178" s="320" t="s">
        <v>1525</v>
      </c>
      <c r="K178" s="321" t="s">
        <v>1572</v>
      </c>
      <c r="L178" s="321" t="s">
        <v>1518</v>
      </c>
    </row>
    <row r="179" spans="1:12" ht="14.4">
      <c r="A179" s="314">
        <v>1350702</v>
      </c>
      <c r="B179" s="315" t="s">
        <v>1942</v>
      </c>
      <c r="C179" s="315" t="s">
        <v>677</v>
      </c>
      <c r="D179" s="316" t="s">
        <v>1943</v>
      </c>
      <c r="E179" s="317" t="s">
        <v>83</v>
      </c>
      <c r="F179" s="315" t="s">
        <v>1389</v>
      </c>
      <c r="G179" s="316" t="s">
        <v>199</v>
      </c>
      <c r="H179" s="322" t="s">
        <v>1524</v>
      </c>
      <c r="I179" s="319" t="s">
        <v>1405</v>
      </c>
      <c r="J179" s="320" t="s">
        <v>1525</v>
      </c>
      <c r="K179" s="321" t="s">
        <v>1944</v>
      </c>
      <c r="L179" s="321" t="s">
        <v>1518</v>
      </c>
    </row>
    <row r="180" spans="1:12" ht="14.4">
      <c r="A180" s="314">
        <v>1350703</v>
      </c>
      <c r="B180" s="315" t="s">
        <v>1945</v>
      </c>
      <c r="C180" s="315" t="s">
        <v>678</v>
      </c>
      <c r="D180" s="316" t="s">
        <v>1946</v>
      </c>
      <c r="E180" s="317" t="s">
        <v>83</v>
      </c>
      <c r="F180" s="315" t="s">
        <v>1389</v>
      </c>
      <c r="G180" s="316" t="s">
        <v>199</v>
      </c>
      <c r="H180" s="322" t="s">
        <v>1524</v>
      </c>
      <c r="I180" s="319" t="s">
        <v>1405</v>
      </c>
      <c r="J180" s="320" t="s">
        <v>1525</v>
      </c>
      <c r="K180" s="321" t="s">
        <v>1719</v>
      </c>
      <c r="L180" s="321" t="s">
        <v>1518</v>
      </c>
    </row>
    <row r="181" spans="1:12" ht="14.4">
      <c r="A181" s="314">
        <v>1352101</v>
      </c>
      <c r="B181" s="315" t="s">
        <v>1947</v>
      </c>
      <c r="C181" s="315" t="s">
        <v>679</v>
      </c>
      <c r="D181" s="316" t="s">
        <v>1948</v>
      </c>
      <c r="E181" s="317" t="s">
        <v>146</v>
      </c>
      <c r="F181" s="315" t="s">
        <v>146</v>
      </c>
      <c r="G181" s="316" t="s">
        <v>202</v>
      </c>
      <c r="H181" s="322" t="s">
        <v>1443</v>
      </c>
      <c r="I181" s="319" t="s">
        <v>1569</v>
      </c>
      <c r="J181" s="320" t="s">
        <v>201</v>
      </c>
      <c r="K181" s="321" t="s">
        <v>1579</v>
      </c>
      <c r="L181" s="321" t="s">
        <v>1518</v>
      </c>
    </row>
    <row r="182" spans="1:12" ht="14.4">
      <c r="A182" s="314">
        <v>1354101</v>
      </c>
      <c r="B182" s="315" t="s">
        <v>1949</v>
      </c>
      <c r="C182" s="315" t="s">
        <v>680</v>
      </c>
      <c r="D182" s="316" t="s">
        <v>1950</v>
      </c>
      <c r="E182" s="317" t="s">
        <v>1544</v>
      </c>
      <c r="F182" s="315" t="s">
        <v>146</v>
      </c>
      <c r="G182" s="316" t="s">
        <v>1484</v>
      </c>
      <c r="H182" s="322" t="s">
        <v>1627</v>
      </c>
      <c r="I182" s="319" t="s">
        <v>1628</v>
      </c>
      <c r="J182" s="320" t="s">
        <v>198</v>
      </c>
      <c r="K182" s="321" t="s">
        <v>1579</v>
      </c>
      <c r="L182" s="321" t="s">
        <v>1518</v>
      </c>
    </row>
    <row r="183" spans="1:12" ht="14.4">
      <c r="A183" s="323">
        <v>1354501</v>
      </c>
      <c r="B183" s="315" t="s">
        <v>1951</v>
      </c>
      <c r="C183" s="315" t="s">
        <v>681</v>
      </c>
      <c r="D183" s="316" t="s">
        <v>1952</v>
      </c>
      <c r="E183" s="317" t="s">
        <v>1516</v>
      </c>
      <c r="F183" s="318" t="s">
        <v>146</v>
      </c>
      <c r="G183" s="319" t="s">
        <v>197</v>
      </c>
      <c r="H183" s="322" t="s">
        <v>1477</v>
      </c>
      <c r="I183" s="319" t="s">
        <v>1380</v>
      </c>
      <c r="J183" s="320" t="s">
        <v>208</v>
      </c>
      <c r="K183" s="321" t="s">
        <v>1579</v>
      </c>
      <c r="L183" s="321" t="s">
        <v>1518</v>
      </c>
    </row>
    <row r="184" spans="1:12" ht="14.4">
      <c r="A184" s="314">
        <v>1354801</v>
      </c>
      <c r="B184" s="315" t="s">
        <v>1953</v>
      </c>
      <c r="C184" s="315" t="s">
        <v>682</v>
      </c>
      <c r="D184" s="316" t="s">
        <v>1954</v>
      </c>
      <c r="E184" s="317" t="s">
        <v>146</v>
      </c>
      <c r="F184" s="315" t="s">
        <v>1390</v>
      </c>
      <c r="G184" s="316" t="s">
        <v>1439</v>
      </c>
      <c r="H184" s="322" t="s">
        <v>1476</v>
      </c>
      <c r="I184" s="319" t="s">
        <v>1409</v>
      </c>
      <c r="J184" s="320" t="s">
        <v>201</v>
      </c>
      <c r="K184" s="321" t="s">
        <v>1547</v>
      </c>
      <c r="L184" s="321" t="s">
        <v>1518</v>
      </c>
    </row>
    <row r="185" spans="1:12" ht="14.4">
      <c r="A185" s="314">
        <v>1356201</v>
      </c>
      <c r="B185" s="315" t="s">
        <v>1955</v>
      </c>
      <c r="C185" s="315" t="s">
        <v>683</v>
      </c>
      <c r="D185" s="316" t="s">
        <v>1956</v>
      </c>
      <c r="E185" s="317" t="s">
        <v>146</v>
      </c>
      <c r="F185" s="315" t="s">
        <v>146</v>
      </c>
      <c r="G185" s="316" t="s">
        <v>1439</v>
      </c>
      <c r="H185" s="322" t="s">
        <v>1476</v>
      </c>
      <c r="I185" s="319" t="s">
        <v>1409</v>
      </c>
      <c r="J185" s="320" t="s">
        <v>201</v>
      </c>
      <c r="K185" s="321" t="s">
        <v>1572</v>
      </c>
      <c r="L185" s="321" t="s">
        <v>1518</v>
      </c>
    </row>
    <row r="186" spans="1:12" ht="14.4">
      <c r="A186" s="314">
        <v>1357401</v>
      </c>
      <c r="B186" s="315" t="s">
        <v>1957</v>
      </c>
      <c r="C186" s="315" t="s">
        <v>684</v>
      </c>
      <c r="D186" s="316" t="s">
        <v>1958</v>
      </c>
      <c r="E186" s="317" t="s">
        <v>1544</v>
      </c>
      <c r="F186" s="315" t="s">
        <v>146</v>
      </c>
      <c r="G186" s="316" t="s">
        <v>200</v>
      </c>
      <c r="H186" s="322" t="s">
        <v>1546</v>
      </c>
      <c r="I186" s="319" t="s">
        <v>1396</v>
      </c>
      <c r="J186" s="320" t="s">
        <v>198</v>
      </c>
      <c r="K186" s="321" t="s">
        <v>1579</v>
      </c>
      <c r="L186" s="321" t="s">
        <v>1518</v>
      </c>
    </row>
    <row r="187" spans="1:12" ht="14.4">
      <c r="A187" s="314">
        <v>1357501</v>
      </c>
      <c r="B187" s="315" t="s">
        <v>1959</v>
      </c>
      <c r="C187" s="315" t="s">
        <v>1960</v>
      </c>
      <c r="D187" s="316" t="s">
        <v>1961</v>
      </c>
      <c r="E187" s="317" t="s">
        <v>83</v>
      </c>
      <c r="F187" s="315" t="s">
        <v>146</v>
      </c>
      <c r="G187" s="316" t="s">
        <v>1536</v>
      </c>
      <c r="H187" s="322" t="s">
        <v>1437</v>
      </c>
      <c r="I187" s="319" t="s">
        <v>1537</v>
      </c>
      <c r="J187" s="320" t="s">
        <v>1525</v>
      </c>
      <c r="K187" s="321" t="s">
        <v>1572</v>
      </c>
      <c r="L187" s="321" t="s">
        <v>1518</v>
      </c>
    </row>
    <row r="188" spans="1:12" ht="14.4">
      <c r="A188" s="323">
        <v>1357601</v>
      </c>
      <c r="B188" s="315" t="s">
        <v>1962</v>
      </c>
      <c r="C188" s="315" t="s">
        <v>685</v>
      </c>
      <c r="D188" s="316" t="s">
        <v>1963</v>
      </c>
      <c r="E188" s="317" t="s">
        <v>1516</v>
      </c>
      <c r="F188" s="318" t="s">
        <v>146</v>
      </c>
      <c r="G188" s="319" t="s">
        <v>214</v>
      </c>
      <c r="H188" s="322" t="s">
        <v>1478</v>
      </c>
      <c r="I188" s="319" t="s">
        <v>1479</v>
      </c>
      <c r="J188" s="320" t="s">
        <v>208</v>
      </c>
      <c r="K188" s="321" t="s">
        <v>1579</v>
      </c>
      <c r="L188" s="321" t="s">
        <v>1518</v>
      </c>
    </row>
    <row r="189" spans="1:12" ht="14.4">
      <c r="A189" s="314">
        <v>1357701</v>
      </c>
      <c r="B189" s="315" t="s">
        <v>1964</v>
      </c>
      <c r="C189" s="315" t="s">
        <v>686</v>
      </c>
      <c r="D189" s="316" t="s">
        <v>1965</v>
      </c>
      <c r="E189" s="317" t="s">
        <v>1544</v>
      </c>
      <c r="F189" s="315" t="s">
        <v>146</v>
      </c>
      <c r="G189" s="316" t="s">
        <v>1689</v>
      </c>
      <c r="H189" s="322" t="s">
        <v>1690</v>
      </c>
      <c r="I189" s="319" t="s">
        <v>1691</v>
      </c>
      <c r="J189" s="320" t="s">
        <v>198</v>
      </c>
      <c r="K189" s="321" t="s">
        <v>1579</v>
      </c>
      <c r="L189" s="321" t="s">
        <v>1518</v>
      </c>
    </row>
    <row r="190" spans="1:12" ht="14.4">
      <c r="A190" s="323">
        <v>1358901</v>
      </c>
      <c r="B190" s="315" t="s">
        <v>1966</v>
      </c>
      <c r="C190" s="315" t="s">
        <v>687</v>
      </c>
      <c r="D190" s="316" t="s">
        <v>1967</v>
      </c>
      <c r="E190" s="317" t="s">
        <v>1516</v>
      </c>
      <c r="F190" s="318" t="s">
        <v>146</v>
      </c>
      <c r="G190" s="319" t="s">
        <v>1550</v>
      </c>
      <c r="H190" s="322" t="s">
        <v>1447</v>
      </c>
      <c r="I190" s="319" t="s">
        <v>1551</v>
      </c>
      <c r="J190" s="320" t="s">
        <v>208</v>
      </c>
      <c r="K190" s="321" t="s">
        <v>1579</v>
      </c>
      <c r="L190" s="321" t="s">
        <v>1518</v>
      </c>
    </row>
    <row r="191" spans="1:12" ht="14.4">
      <c r="A191" s="323">
        <v>1361001</v>
      </c>
      <c r="B191" s="315" t="s">
        <v>1968</v>
      </c>
      <c r="C191" s="315" t="s">
        <v>688</v>
      </c>
      <c r="D191" s="316" t="s">
        <v>1969</v>
      </c>
      <c r="E191" s="317" t="s">
        <v>1516</v>
      </c>
      <c r="F191" s="318" t="s">
        <v>146</v>
      </c>
      <c r="G191" s="319" t="s">
        <v>1644</v>
      </c>
      <c r="H191" s="322" t="s">
        <v>1453</v>
      </c>
      <c r="I191" s="319" t="s">
        <v>1645</v>
      </c>
      <c r="J191" s="320" t="s">
        <v>208</v>
      </c>
      <c r="K191" s="321" t="s">
        <v>1579</v>
      </c>
      <c r="L191" s="321" t="s">
        <v>1518</v>
      </c>
    </row>
    <row r="192" spans="1:12" ht="14.4">
      <c r="A192" s="323">
        <v>1361601</v>
      </c>
      <c r="B192" s="315" t="s">
        <v>1970</v>
      </c>
      <c r="C192" s="315" t="s">
        <v>689</v>
      </c>
      <c r="D192" s="316" t="s">
        <v>1971</v>
      </c>
      <c r="E192" s="317" t="s">
        <v>1516</v>
      </c>
      <c r="F192" s="318" t="s">
        <v>146</v>
      </c>
      <c r="G192" s="319" t="s">
        <v>1480</v>
      </c>
      <c r="H192" s="322" t="s">
        <v>1448</v>
      </c>
      <c r="I192" s="319" t="s">
        <v>1481</v>
      </c>
      <c r="J192" s="320" t="s">
        <v>208</v>
      </c>
      <c r="K192" s="321" t="s">
        <v>1579</v>
      </c>
      <c r="L192" s="321" t="s">
        <v>1518</v>
      </c>
    </row>
    <row r="193" spans="1:12" ht="14.4">
      <c r="A193" s="314">
        <v>1363001</v>
      </c>
      <c r="B193" s="315" t="s">
        <v>1972</v>
      </c>
      <c r="C193" s="315" t="s">
        <v>690</v>
      </c>
      <c r="D193" s="316" t="s">
        <v>1973</v>
      </c>
      <c r="E193" s="317" t="s">
        <v>1544</v>
      </c>
      <c r="F193" s="315" t="s">
        <v>146</v>
      </c>
      <c r="G193" s="316" t="s">
        <v>200</v>
      </c>
      <c r="H193" s="322" t="s">
        <v>1546</v>
      </c>
      <c r="I193" s="319" t="s">
        <v>1396</v>
      </c>
      <c r="J193" s="320" t="s">
        <v>198</v>
      </c>
      <c r="K193" s="321" t="s">
        <v>1579</v>
      </c>
      <c r="L193" s="321" t="s">
        <v>1518</v>
      </c>
    </row>
    <row r="194" spans="1:12" ht="14.4">
      <c r="A194" s="314">
        <v>1364001</v>
      </c>
      <c r="B194" s="315" t="s">
        <v>1974</v>
      </c>
      <c r="C194" s="315" t="s">
        <v>691</v>
      </c>
      <c r="D194" s="316" t="s">
        <v>1975</v>
      </c>
      <c r="E194" s="317" t="s">
        <v>1383</v>
      </c>
      <c r="F194" s="315" t="s">
        <v>146</v>
      </c>
      <c r="G194" s="316" t="s">
        <v>203</v>
      </c>
      <c r="H194" s="322" t="s">
        <v>1976</v>
      </c>
      <c r="I194" s="319" t="s">
        <v>1977</v>
      </c>
      <c r="J194" s="320" t="s">
        <v>1529</v>
      </c>
      <c r="K194" s="321" t="s">
        <v>1579</v>
      </c>
      <c r="L194" s="321" t="s">
        <v>1518</v>
      </c>
    </row>
    <row r="195" spans="1:12" ht="14.4">
      <c r="A195" s="314">
        <v>1367101</v>
      </c>
      <c r="B195" s="315" t="s">
        <v>1978</v>
      </c>
      <c r="C195" s="315" t="s">
        <v>692</v>
      </c>
      <c r="D195" s="316" t="s">
        <v>1979</v>
      </c>
      <c r="E195" s="317" t="s">
        <v>146</v>
      </c>
      <c r="F195" s="315" t="s">
        <v>146</v>
      </c>
      <c r="G195" s="316" t="s">
        <v>1439</v>
      </c>
      <c r="H195" s="322" t="s">
        <v>1476</v>
      </c>
      <c r="I195" s="319" t="s">
        <v>1409</v>
      </c>
      <c r="J195" s="320" t="s">
        <v>201</v>
      </c>
      <c r="K195" s="321" t="s">
        <v>1579</v>
      </c>
      <c r="L195" s="321" t="s">
        <v>1518</v>
      </c>
    </row>
    <row r="196" spans="1:12" ht="14.4">
      <c r="A196" s="314">
        <v>1367102</v>
      </c>
      <c r="B196" s="315" t="s">
        <v>1980</v>
      </c>
      <c r="C196" s="315" t="s">
        <v>693</v>
      </c>
      <c r="D196" s="316" t="s">
        <v>1981</v>
      </c>
      <c r="E196" s="317" t="s">
        <v>146</v>
      </c>
      <c r="F196" s="315" t="s">
        <v>1389</v>
      </c>
      <c r="G196" s="316" t="s">
        <v>1439</v>
      </c>
      <c r="H196" s="322" t="s">
        <v>1476</v>
      </c>
      <c r="I196" s="319" t="s">
        <v>1409</v>
      </c>
      <c r="J196" s="320" t="s">
        <v>201</v>
      </c>
      <c r="K196" s="321" t="s">
        <v>1598</v>
      </c>
      <c r="L196" s="321" t="s">
        <v>1518</v>
      </c>
    </row>
    <row r="197" spans="1:12" ht="14.4">
      <c r="A197" s="314">
        <v>1369901</v>
      </c>
      <c r="B197" s="315" t="s">
        <v>1982</v>
      </c>
      <c r="C197" s="315" t="s">
        <v>694</v>
      </c>
      <c r="D197" s="316" t="s">
        <v>1983</v>
      </c>
      <c r="E197" s="317" t="s">
        <v>146</v>
      </c>
      <c r="F197" s="315" t="s">
        <v>146</v>
      </c>
      <c r="G197" s="316" t="s">
        <v>534</v>
      </c>
      <c r="H197" s="322" t="s">
        <v>1445</v>
      </c>
      <c r="I197" s="319" t="s">
        <v>1890</v>
      </c>
      <c r="J197" s="320" t="s">
        <v>201</v>
      </c>
      <c r="K197" s="321" t="s">
        <v>1572</v>
      </c>
      <c r="L197" s="321" t="s">
        <v>1518</v>
      </c>
    </row>
    <row r="198" spans="1:12" ht="14.4">
      <c r="A198" s="314">
        <v>1371201</v>
      </c>
      <c r="B198" s="315" t="s">
        <v>1984</v>
      </c>
      <c r="C198" s="315" t="s">
        <v>695</v>
      </c>
      <c r="D198" s="316" t="s">
        <v>1985</v>
      </c>
      <c r="E198" s="317" t="s">
        <v>1544</v>
      </c>
      <c r="F198" s="315" t="s">
        <v>146</v>
      </c>
      <c r="G198" s="316" t="s">
        <v>200</v>
      </c>
      <c r="H198" s="322" t="s">
        <v>1546</v>
      </c>
      <c r="I198" s="319" t="s">
        <v>1396</v>
      </c>
      <c r="J198" s="320" t="s">
        <v>198</v>
      </c>
      <c r="K198" s="321" t="s">
        <v>1579</v>
      </c>
      <c r="L198" s="321" t="s">
        <v>1518</v>
      </c>
    </row>
    <row r="199" spans="1:12" ht="14.4">
      <c r="A199" s="314">
        <v>1372601</v>
      </c>
      <c r="B199" s="315" t="s">
        <v>1986</v>
      </c>
      <c r="C199" s="315" t="s">
        <v>696</v>
      </c>
      <c r="D199" s="316" t="s">
        <v>1987</v>
      </c>
      <c r="E199" s="317" t="s">
        <v>100</v>
      </c>
      <c r="F199" s="315" t="s">
        <v>146</v>
      </c>
      <c r="G199" s="316" t="s">
        <v>527</v>
      </c>
      <c r="H199" s="322" t="s">
        <v>1441</v>
      </c>
      <c r="I199" s="319" t="s">
        <v>1400</v>
      </c>
      <c r="J199" s="320" t="s">
        <v>1561</v>
      </c>
      <c r="K199" s="321" t="s">
        <v>1579</v>
      </c>
      <c r="L199" s="321" t="s">
        <v>1518</v>
      </c>
    </row>
    <row r="200" spans="1:12" ht="14.4">
      <c r="A200" s="314">
        <v>1374001</v>
      </c>
      <c r="B200" s="315" t="s">
        <v>1988</v>
      </c>
      <c r="C200" s="315" t="s">
        <v>697</v>
      </c>
      <c r="D200" s="316" t="s">
        <v>1989</v>
      </c>
      <c r="E200" s="317" t="s">
        <v>146</v>
      </c>
      <c r="F200" s="315" t="s">
        <v>146</v>
      </c>
      <c r="G200" s="316" t="s">
        <v>202</v>
      </c>
      <c r="H200" s="322" t="s">
        <v>1443</v>
      </c>
      <c r="I200" s="319" t="s">
        <v>1569</v>
      </c>
      <c r="J200" s="320" t="s">
        <v>201</v>
      </c>
      <c r="K200" s="321" t="s">
        <v>1579</v>
      </c>
      <c r="L200" s="321" t="s">
        <v>1518</v>
      </c>
    </row>
    <row r="201" spans="1:12" ht="14.4">
      <c r="A201" s="314">
        <v>1375301</v>
      </c>
      <c r="B201" s="315" t="s">
        <v>1990</v>
      </c>
      <c r="C201" s="315" t="s">
        <v>698</v>
      </c>
      <c r="D201" s="316" t="s">
        <v>1991</v>
      </c>
      <c r="E201" s="317" t="s">
        <v>1544</v>
      </c>
      <c r="F201" s="315" t="s">
        <v>146</v>
      </c>
      <c r="G201" s="316" t="s">
        <v>1555</v>
      </c>
      <c r="H201" s="322" t="s">
        <v>1556</v>
      </c>
      <c r="I201" s="319" t="s">
        <v>1557</v>
      </c>
      <c r="J201" s="320" t="s">
        <v>198</v>
      </c>
      <c r="K201" s="321" t="s">
        <v>1579</v>
      </c>
      <c r="L201" s="321" t="s">
        <v>1518</v>
      </c>
    </row>
    <row r="202" spans="1:12" ht="14.4">
      <c r="A202" s="314">
        <v>1376701</v>
      </c>
      <c r="B202" s="315" t="s">
        <v>1992</v>
      </c>
      <c r="C202" s="315" t="s">
        <v>699</v>
      </c>
      <c r="D202" s="316" t="s">
        <v>1993</v>
      </c>
      <c r="E202" s="317" t="s">
        <v>1383</v>
      </c>
      <c r="F202" s="315" t="s">
        <v>146</v>
      </c>
      <c r="G202" s="316" t="s">
        <v>1620</v>
      </c>
      <c r="H202" s="318" t="s">
        <v>1621</v>
      </c>
      <c r="I202" s="319" t="s">
        <v>1622</v>
      </c>
      <c r="J202" s="320" t="s">
        <v>1529</v>
      </c>
      <c r="K202" s="321" t="s">
        <v>1579</v>
      </c>
      <c r="L202" s="321" t="s">
        <v>1518</v>
      </c>
    </row>
    <row r="203" spans="1:12" ht="14.4">
      <c r="A203" s="314">
        <v>1378101</v>
      </c>
      <c r="B203" s="315" t="s">
        <v>1994</v>
      </c>
      <c r="C203" s="315" t="s">
        <v>700</v>
      </c>
      <c r="D203" s="316" t="s">
        <v>1995</v>
      </c>
      <c r="E203" s="317" t="s">
        <v>100</v>
      </c>
      <c r="F203" s="315" t="s">
        <v>146</v>
      </c>
      <c r="G203" s="316" t="s">
        <v>1650</v>
      </c>
      <c r="H203" s="322" t="s">
        <v>1476</v>
      </c>
      <c r="I203" s="319" t="s">
        <v>1651</v>
      </c>
      <c r="J203" s="320" t="s">
        <v>1561</v>
      </c>
      <c r="K203" s="321" t="s">
        <v>1579</v>
      </c>
      <c r="L203" s="321" t="s">
        <v>1518</v>
      </c>
    </row>
    <row r="204" spans="1:12" ht="14.4">
      <c r="A204" s="314">
        <v>1379501</v>
      </c>
      <c r="B204" s="315" t="s">
        <v>1996</v>
      </c>
      <c r="C204" s="315" t="s">
        <v>701</v>
      </c>
      <c r="D204" s="316" t="s">
        <v>1997</v>
      </c>
      <c r="E204" s="317" t="s">
        <v>100</v>
      </c>
      <c r="F204" s="315" t="s">
        <v>146</v>
      </c>
      <c r="G204" s="316" t="s">
        <v>1472</v>
      </c>
      <c r="H204" s="322" t="s">
        <v>1476</v>
      </c>
      <c r="I204" s="319" t="s">
        <v>1474</v>
      </c>
      <c r="J204" s="320" t="s">
        <v>1561</v>
      </c>
      <c r="K204" s="321" t="s">
        <v>1579</v>
      </c>
      <c r="L204" s="321" t="s">
        <v>1518</v>
      </c>
    </row>
    <row r="205" spans="1:12" ht="14.4">
      <c r="A205" s="314">
        <v>1380801</v>
      </c>
      <c r="B205" s="315" t="s">
        <v>1998</v>
      </c>
      <c r="C205" s="315" t="s">
        <v>702</v>
      </c>
      <c r="D205" s="316" t="s">
        <v>1999</v>
      </c>
      <c r="E205" s="317" t="s">
        <v>100</v>
      </c>
      <c r="F205" s="315" t="s">
        <v>146</v>
      </c>
      <c r="G205" s="316" t="s">
        <v>1778</v>
      </c>
      <c r="H205" s="322" t="s">
        <v>1476</v>
      </c>
      <c r="I205" s="319" t="s">
        <v>1413</v>
      </c>
      <c r="J205" s="320" t="s">
        <v>1561</v>
      </c>
      <c r="K205" s="321" t="s">
        <v>1579</v>
      </c>
      <c r="L205" s="321" t="s">
        <v>1518</v>
      </c>
    </row>
    <row r="206" spans="1:12" ht="14.4">
      <c r="A206" s="314">
        <v>1382201</v>
      </c>
      <c r="B206" s="315" t="s">
        <v>2000</v>
      </c>
      <c r="C206" s="315" t="s">
        <v>703</v>
      </c>
      <c r="D206" s="316" t="s">
        <v>2001</v>
      </c>
      <c r="E206" s="317" t="s">
        <v>1383</v>
      </c>
      <c r="F206" s="315" t="s">
        <v>146</v>
      </c>
      <c r="G206" s="316" t="s">
        <v>1682</v>
      </c>
      <c r="H206" s="322" t="s">
        <v>1454</v>
      </c>
      <c r="I206" s="319" t="s">
        <v>1414</v>
      </c>
      <c r="J206" s="320" t="s">
        <v>1529</v>
      </c>
      <c r="K206" s="321" t="s">
        <v>1579</v>
      </c>
      <c r="L206" s="321" t="s">
        <v>1518</v>
      </c>
    </row>
    <row r="207" spans="1:12" ht="14.4">
      <c r="A207" s="314">
        <v>1382901</v>
      </c>
      <c r="B207" s="315" t="s">
        <v>2002</v>
      </c>
      <c r="C207" s="315" t="s">
        <v>704</v>
      </c>
      <c r="D207" s="316" t="s">
        <v>2003</v>
      </c>
      <c r="E207" s="317" t="s">
        <v>1544</v>
      </c>
      <c r="F207" s="315" t="s">
        <v>146</v>
      </c>
      <c r="G207" s="316" t="s">
        <v>1689</v>
      </c>
      <c r="H207" s="322" t="s">
        <v>1690</v>
      </c>
      <c r="I207" s="319" t="s">
        <v>1691</v>
      </c>
      <c r="J207" s="320" t="s">
        <v>198</v>
      </c>
      <c r="K207" s="321" t="s">
        <v>1579</v>
      </c>
      <c r="L207" s="321" t="s">
        <v>1518</v>
      </c>
    </row>
    <row r="208" spans="1:12" ht="14.4">
      <c r="A208" s="314">
        <v>1382902</v>
      </c>
      <c r="B208" s="315" t="s">
        <v>2004</v>
      </c>
      <c r="C208" s="315" t="s">
        <v>705</v>
      </c>
      <c r="D208" s="316" t="s">
        <v>2005</v>
      </c>
      <c r="E208" s="317" t="s">
        <v>1544</v>
      </c>
      <c r="F208" s="315" t="s">
        <v>1389</v>
      </c>
      <c r="G208" s="316" t="s">
        <v>1689</v>
      </c>
      <c r="H208" s="322" t="s">
        <v>1690</v>
      </c>
      <c r="I208" s="319" t="s">
        <v>1691</v>
      </c>
      <c r="J208" s="320" t="s">
        <v>198</v>
      </c>
      <c r="K208" s="321" t="s">
        <v>1710</v>
      </c>
      <c r="L208" s="321" t="s">
        <v>1518</v>
      </c>
    </row>
    <row r="209" spans="1:12" ht="14.4">
      <c r="A209" s="314">
        <v>1383601</v>
      </c>
      <c r="B209" s="315" t="s">
        <v>2006</v>
      </c>
      <c r="C209" s="315" t="s">
        <v>706</v>
      </c>
      <c r="D209" s="316" t="s">
        <v>2007</v>
      </c>
      <c r="E209" s="317" t="s">
        <v>146</v>
      </c>
      <c r="F209" s="315" t="s">
        <v>146</v>
      </c>
      <c r="G209" s="316" t="s">
        <v>1439</v>
      </c>
      <c r="H209" s="322" t="s">
        <v>1476</v>
      </c>
      <c r="I209" s="319" t="s">
        <v>1409</v>
      </c>
      <c r="J209" s="320" t="s">
        <v>201</v>
      </c>
      <c r="K209" s="321" t="s">
        <v>1572</v>
      </c>
      <c r="L209" s="321" t="s">
        <v>1518</v>
      </c>
    </row>
    <row r="210" spans="1:12" ht="14.4">
      <c r="A210" s="314">
        <v>1384901</v>
      </c>
      <c r="B210" s="315" t="s">
        <v>2008</v>
      </c>
      <c r="C210" s="315" t="s">
        <v>707</v>
      </c>
      <c r="D210" s="316" t="s">
        <v>2009</v>
      </c>
      <c r="E210" s="317" t="s">
        <v>146</v>
      </c>
      <c r="F210" s="315" t="s">
        <v>146</v>
      </c>
      <c r="G210" s="316" t="s">
        <v>1439</v>
      </c>
      <c r="H210" s="322" t="s">
        <v>1476</v>
      </c>
      <c r="I210" s="319" t="s">
        <v>1409</v>
      </c>
      <c r="J210" s="320" t="s">
        <v>201</v>
      </c>
      <c r="K210" s="321" t="s">
        <v>1579</v>
      </c>
      <c r="L210" s="321" t="s">
        <v>1518</v>
      </c>
    </row>
    <row r="211" spans="1:12" ht="14.4">
      <c r="A211" s="314">
        <v>1387701</v>
      </c>
      <c r="B211" s="315" t="s">
        <v>2010</v>
      </c>
      <c r="C211" s="315" t="s">
        <v>708</v>
      </c>
      <c r="D211" s="316" t="s">
        <v>2011</v>
      </c>
      <c r="E211" s="317" t="s">
        <v>83</v>
      </c>
      <c r="F211" s="315" t="s">
        <v>146</v>
      </c>
      <c r="G211" s="316" t="s">
        <v>2012</v>
      </c>
      <c r="H211" s="322" t="s">
        <v>1438</v>
      </c>
      <c r="I211" s="319" t="s">
        <v>2013</v>
      </c>
      <c r="J211" s="320" t="s">
        <v>1525</v>
      </c>
      <c r="K211" s="321" t="s">
        <v>1572</v>
      </c>
      <c r="L211" s="321" t="s">
        <v>1518</v>
      </c>
    </row>
    <row r="212" spans="1:12" ht="14.4">
      <c r="A212" s="314">
        <v>1389001</v>
      </c>
      <c r="B212" s="315" t="s">
        <v>2014</v>
      </c>
      <c r="C212" s="315" t="s">
        <v>709</v>
      </c>
      <c r="D212" s="316" t="s">
        <v>2015</v>
      </c>
      <c r="E212" s="317" t="s">
        <v>146</v>
      </c>
      <c r="F212" s="315" t="s">
        <v>146</v>
      </c>
      <c r="G212" s="316" t="s">
        <v>1706</v>
      </c>
      <c r="H212" s="322" t="s">
        <v>1470</v>
      </c>
      <c r="I212" s="319" t="s">
        <v>1707</v>
      </c>
      <c r="J212" s="320" t="s">
        <v>201</v>
      </c>
      <c r="K212" s="321" t="s">
        <v>1572</v>
      </c>
      <c r="L212" s="321" t="s">
        <v>1518</v>
      </c>
    </row>
    <row r="213" spans="1:12" ht="14.4">
      <c r="A213" s="314">
        <v>1391801</v>
      </c>
      <c r="B213" s="315" t="s">
        <v>2016</v>
      </c>
      <c r="C213" s="315" t="s">
        <v>710</v>
      </c>
      <c r="D213" s="316" t="s">
        <v>2017</v>
      </c>
      <c r="E213" s="317" t="s">
        <v>146</v>
      </c>
      <c r="F213" s="315" t="s">
        <v>146</v>
      </c>
      <c r="G213" s="316" t="s">
        <v>205</v>
      </c>
      <c r="H213" s="318" t="s">
        <v>1455</v>
      </c>
      <c r="I213" s="319" t="s">
        <v>1617</v>
      </c>
      <c r="J213" s="320" t="s">
        <v>201</v>
      </c>
      <c r="K213" s="321" t="s">
        <v>1579</v>
      </c>
      <c r="L213" s="321" t="s">
        <v>1518</v>
      </c>
    </row>
    <row r="214" spans="1:12" ht="14.4">
      <c r="A214" s="314">
        <v>1393201</v>
      </c>
      <c r="B214" s="315" t="s">
        <v>2018</v>
      </c>
      <c r="C214" s="315" t="s">
        <v>711</v>
      </c>
      <c r="D214" s="316" t="s">
        <v>2019</v>
      </c>
      <c r="E214" s="317" t="s">
        <v>83</v>
      </c>
      <c r="F214" s="315" t="s">
        <v>146</v>
      </c>
      <c r="G214" s="316" t="s">
        <v>1536</v>
      </c>
      <c r="H214" s="318" t="s">
        <v>1437</v>
      </c>
      <c r="I214" s="319" t="s">
        <v>1537</v>
      </c>
      <c r="J214" s="320" t="s">
        <v>1525</v>
      </c>
      <c r="K214" s="321" t="s">
        <v>1579</v>
      </c>
      <c r="L214" s="321" t="s">
        <v>1518</v>
      </c>
    </row>
    <row r="215" spans="1:12" ht="14.4">
      <c r="A215" s="314">
        <v>1395901</v>
      </c>
      <c r="B215" s="315" t="s">
        <v>2020</v>
      </c>
      <c r="C215" s="315" t="s">
        <v>712</v>
      </c>
      <c r="D215" s="316" t="s">
        <v>2021</v>
      </c>
      <c r="E215" s="317" t="s">
        <v>100</v>
      </c>
      <c r="F215" s="315" t="s">
        <v>146</v>
      </c>
      <c r="G215" s="316" t="s">
        <v>1650</v>
      </c>
      <c r="H215" s="318" t="s">
        <v>1440</v>
      </c>
      <c r="I215" s="319" t="s">
        <v>1651</v>
      </c>
      <c r="J215" s="320" t="s">
        <v>1561</v>
      </c>
      <c r="K215" s="321" t="s">
        <v>1579</v>
      </c>
      <c r="L215" s="321" t="s">
        <v>1518</v>
      </c>
    </row>
    <row r="216" spans="1:12" ht="14.4">
      <c r="A216" s="314">
        <v>1397301</v>
      </c>
      <c r="B216" s="315" t="s">
        <v>2022</v>
      </c>
      <c r="C216" s="315" t="s">
        <v>713</v>
      </c>
      <c r="D216" s="316" t="s">
        <v>2023</v>
      </c>
      <c r="E216" s="317" t="s">
        <v>146</v>
      </c>
      <c r="F216" s="315" t="s">
        <v>146</v>
      </c>
      <c r="G216" s="316" t="s">
        <v>1439</v>
      </c>
      <c r="H216" s="322" t="s">
        <v>1476</v>
      </c>
      <c r="I216" s="319" t="s">
        <v>1409</v>
      </c>
      <c r="J216" s="320" t="s">
        <v>201</v>
      </c>
      <c r="K216" s="321" t="s">
        <v>1744</v>
      </c>
      <c r="L216" s="321" t="s">
        <v>1518</v>
      </c>
    </row>
    <row r="217" spans="1:12" ht="14.4">
      <c r="A217" s="314">
        <v>1397401</v>
      </c>
      <c r="B217" s="315" t="s">
        <v>2024</v>
      </c>
      <c r="C217" s="315" t="s">
        <v>2025</v>
      </c>
      <c r="D217" s="316" t="s">
        <v>2026</v>
      </c>
      <c r="E217" s="317" t="s">
        <v>146</v>
      </c>
      <c r="F217" s="315" t="s">
        <v>1392</v>
      </c>
      <c r="G217" s="316" t="s">
        <v>1439</v>
      </c>
      <c r="H217" s="322" t="s">
        <v>1476</v>
      </c>
      <c r="I217" s="319" t="s">
        <v>1409</v>
      </c>
      <c r="J217" s="320" t="s">
        <v>201</v>
      </c>
      <c r="K217" s="321" t="s">
        <v>1729</v>
      </c>
      <c r="L217" s="321" t="s">
        <v>1518</v>
      </c>
    </row>
    <row r="218" spans="1:12" ht="14.4">
      <c r="A218" s="314">
        <v>1398601</v>
      </c>
      <c r="B218" s="315" t="s">
        <v>2027</v>
      </c>
      <c r="C218" s="315" t="s">
        <v>714</v>
      </c>
      <c r="D218" s="316" t="s">
        <v>2028</v>
      </c>
      <c r="E218" s="317" t="s">
        <v>83</v>
      </c>
      <c r="F218" s="315" t="s">
        <v>146</v>
      </c>
      <c r="G218" s="316" t="s">
        <v>206</v>
      </c>
      <c r="H218" s="322" t="s">
        <v>1483</v>
      </c>
      <c r="I218" s="319" t="s">
        <v>1410</v>
      </c>
      <c r="J218" s="320" t="s">
        <v>1525</v>
      </c>
      <c r="K218" s="321" t="s">
        <v>1579</v>
      </c>
      <c r="L218" s="321" t="s">
        <v>1518</v>
      </c>
    </row>
    <row r="219" spans="1:12" ht="14.4">
      <c r="A219" s="314">
        <v>1401401</v>
      </c>
      <c r="B219" s="315" t="s">
        <v>2029</v>
      </c>
      <c r="C219" s="315" t="s">
        <v>715</v>
      </c>
      <c r="D219" s="316" t="s">
        <v>2030</v>
      </c>
      <c r="E219" s="317" t="s">
        <v>1383</v>
      </c>
      <c r="F219" s="315" t="s">
        <v>146</v>
      </c>
      <c r="G219" s="316" t="s">
        <v>1595</v>
      </c>
      <c r="H219" s="322" t="s">
        <v>1471</v>
      </c>
      <c r="I219" s="319" t="s">
        <v>1427</v>
      </c>
      <c r="J219" s="320" t="s">
        <v>1529</v>
      </c>
      <c r="K219" s="321" t="s">
        <v>1579</v>
      </c>
      <c r="L219" s="321" t="s">
        <v>1518</v>
      </c>
    </row>
    <row r="220" spans="1:12" ht="14.4">
      <c r="A220" s="314">
        <v>1402001</v>
      </c>
      <c r="B220" s="315" t="s">
        <v>2031</v>
      </c>
      <c r="C220" s="315" t="s">
        <v>716</v>
      </c>
      <c r="D220" s="316" t="s">
        <v>2032</v>
      </c>
      <c r="E220" s="317" t="s">
        <v>1383</v>
      </c>
      <c r="F220" s="315" t="s">
        <v>1392</v>
      </c>
      <c r="G220" s="316" t="s">
        <v>1620</v>
      </c>
      <c r="H220" s="322" t="s">
        <v>1621</v>
      </c>
      <c r="I220" s="319" t="s">
        <v>1622</v>
      </c>
      <c r="J220" s="320" t="s">
        <v>1529</v>
      </c>
      <c r="K220" s="321" t="s">
        <v>1726</v>
      </c>
      <c r="L220" s="321" t="s">
        <v>1518</v>
      </c>
    </row>
    <row r="221" spans="1:12" ht="14.4">
      <c r="A221" s="323">
        <v>1402701</v>
      </c>
      <c r="B221" s="315" t="s">
        <v>2033</v>
      </c>
      <c r="C221" s="315" t="s">
        <v>717</v>
      </c>
      <c r="D221" s="316" t="s">
        <v>2034</v>
      </c>
      <c r="E221" s="317" t="s">
        <v>1516</v>
      </c>
      <c r="F221" s="318" t="s">
        <v>146</v>
      </c>
      <c r="G221" s="319" t="s">
        <v>1605</v>
      </c>
      <c r="H221" s="322" t="s">
        <v>1456</v>
      </c>
      <c r="I221" s="319" t="s">
        <v>1606</v>
      </c>
      <c r="J221" s="320" t="s">
        <v>208</v>
      </c>
      <c r="K221" s="321" t="s">
        <v>1579</v>
      </c>
      <c r="L221" s="321" t="s">
        <v>1518</v>
      </c>
    </row>
    <row r="222" spans="1:12" ht="14.4">
      <c r="A222" s="314">
        <v>1404101</v>
      </c>
      <c r="B222" s="315" t="s">
        <v>2035</v>
      </c>
      <c r="C222" s="315" t="s">
        <v>718</v>
      </c>
      <c r="D222" s="316" t="s">
        <v>2036</v>
      </c>
      <c r="E222" s="317" t="s">
        <v>1383</v>
      </c>
      <c r="F222" s="315" t="s">
        <v>146</v>
      </c>
      <c r="G222" s="316" t="s">
        <v>1682</v>
      </c>
      <c r="H222" s="322" t="s">
        <v>1454</v>
      </c>
      <c r="I222" s="319" t="s">
        <v>1414</v>
      </c>
      <c r="J222" s="320" t="s">
        <v>1529</v>
      </c>
      <c r="K222" s="321" t="s">
        <v>1579</v>
      </c>
      <c r="L222" s="321" t="s">
        <v>1518</v>
      </c>
    </row>
    <row r="223" spans="1:12" ht="14.4">
      <c r="A223" s="323">
        <v>1405501</v>
      </c>
      <c r="B223" s="315" t="s">
        <v>2037</v>
      </c>
      <c r="C223" s="315" t="s">
        <v>719</v>
      </c>
      <c r="D223" s="316" t="s">
        <v>2038</v>
      </c>
      <c r="E223" s="317" t="s">
        <v>1516</v>
      </c>
      <c r="F223" s="318" t="s">
        <v>146</v>
      </c>
      <c r="G223" s="319" t="s">
        <v>214</v>
      </c>
      <c r="H223" s="322" t="s">
        <v>1478</v>
      </c>
      <c r="I223" s="319" t="s">
        <v>1479</v>
      </c>
      <c r="J223" s="320" t="s">
        <v>208</v>
      </c>
      <c r="K223" s="321" t="s">
        <v>1579</v>
      </c>
      <c r="L223" s="321" t="s">
        <v>1518</v>
      </c>
    </row>
    <row r="224" spans="1:12" ht="14.4">
      <c r="A224" s="314">
        <v>1406801</v>
      </c>
      <c r="B224" s="315" t="s">
        <v>2039</v>
      </c>
      <c r="C224" s="315" t="s">
        <v>720</v>
      </c>
      <c r="D224" s="316" t="s">
        <v>2040</v>
      </c>
      <c r="E224" s="317" t="s">
        <v>100</v>
      </c>
      <c r="F224" s="315" t="s">
        <v>146</v>
      </c>
      <c r="G224" s="316" t="s">
        <v>209</v>
      </c>
      <c r="H224" s="322" t="s">
        <v>1482</v>
      </c>
      <c r="I224" s="319" t="s">
        <v>1420</v>
      </c>
      <c r="J224" s="320" t="s">
        <v>1561</v>
      </c>
      <c r="K224" s="321" t="s">
        <v>1572</v>
      </c>
      <c r="L224" s="321" t="s">
        <v>1518</v>
      </c>
    </row>
    <row r="225" spans="1:12" ht="14.4">
      <c r="A225" s="314">
        <v>1408201</v>
      </c>
      <c r="B225" s="315" t="s">
        <v>2041</v>
      </c>
      <c r="C225" s="315" t="s">
        <v>721</v>
      </c>
      <c r="D225" s="316" t="s">
        <v>2042</v>
      </c>
      <c r="E225" s="317" t="s">
        <v>83</v>
      </c>
      <c r="F225" s="315" t="s">
        <v>146</v>
      </c>
      <c r="G225" s="316" t="s">
        <v>2012</v>
      </c>
      <c r="H225" s="322" t="s">
        <v>1438</v>
      </c>
      <c r="I225" s="319" t="s">
        <v>2013</v>
      </c>
      <c r="J225" s="320" t="s">
        <v>1525</v>
      </c>
      <c r="K225" s="321" t="s">
        <v>1572</v>
      </c>
      <c r="L225" s="321" t="s">
        <v>1518</v>
      </c>
    </row>
    <row r="226" spans="1:12" ht="14.4">
      <c r="A226" s="314">
        <v>1409601</v>
      </c>
      <c r="B226" s="315" t="s">
        <v>2043</v>
      </c>
      <c r="C226" s="315" t="s">
        <v>722</v>
      </c>
      <c r="D226" s="316" t="s">
        <v>2044</v>
      </c>
      <c r="E226" s="317" t="s">
        <v>146</v>
      </c>
      <c r="F226" s="315" t="s">
        <v>146</v>
      </c>
      <c r="G226" s="316" t="s">
        <v>1732</v>
      </c>
      <c r="H226" s="322" t="s">
        <v>1444</v>
      </c>
      <c r="I226" s="319" t="s">
        <v>1733</v>
      </c>
      <c r="J226" s="320" t="s">
        <v>201</v>
      </c>
      <c r="K226" s="321" t="s">
        <v>1579</v>
      </c>
      <c r="L226" s="321" t="s">
        <v>1518</v>
      </c>
    </row>
    <row r="227" spans="1:12" ht="14.4">
      <c r="A227" s="323">
        <v>1411001</v>
      </c>
      <c r="B227" s="315" t="s">
        <v>2045</v>
      </c>
      <c r="C227" s="315" t="s">
        <v>723</v>
      </c>
      <c r="D227" s="316" t="s">
        <v>2046</v>
      </c>
      <c r="E227" s="317" t="s">
        <v>1516</v>
      </c>
      <c r="F227" s="318" t="s">
        <v>146</v>
      </c>
      <c r="G227" s="319" t="s">
        <v>197</v>
      </c>
      <c r="H227" s="322" t="s">
        <v>1477</v>
      </c>
      <c r="I227" s="319" t="s">
        <v>1380</v>
      </c>
      <c r="J227" s="320" t="s">
        <v>208</v>
      </c>
      <c r="K227" s="321" t="s">
        <v>1579</v>
      </c>
      <c r="L227" s="321" t="s">
        <v>1518</v>
      </c>
    </row>
    <row r="228" spans="1:12" ht="14.4">
      <c r="A228" s="323">
        <v>1411701</v>
      </c>
      <c r="B228" s="315" t="s">
        <v>2047</v>
      </c>
      <c r="C228" s="315" t="s">
        <v>724</v>
      </c>
      <c r="D228" s="316" t="s">
        <v>2048</v>
      </c>
      <c r="E228" s="317" t="s">
        <v>1516</v>
      </c>
      <c r="F228" s="318" t="s">
        <v>146</v>
      </c>
      <c r="G228" s="319" t="s">
        <v>1605</v>
      </c>
      <c r="H228" s="322" t="s">
        <v>1456</v>
      </c>
      <c r="I228" s="319" t="s">
        <v>1606</v>
      </c>
      <c r="J228" s="320" t="s">
        <v>208</v>
      </c>
      <c r="K228" s="321" t="s">
        <v>1579</v>
      </c>
      <c r="L228" s="321" t="s">
        <v>1518</v>
      </c>
    </row>
    <row r="229" spans="1:12" ht="14.4">
      <c r="A229" s="314">
        <v>1412301</v>
      </c>
      <c r="B229" s="315" t="s">
        <v>2049</v>
      </c>
      <c r="C229" s="315" t="s">
        <v>725</v>
      </c>
      <c r="D229" s="316" t="s">
        <v>2050</v>
      </c>
      <c r="E229" s="317" t="s">
        <v>83</v>
      </c>
      <c r="F229" s="315" t="s">
        <v>146</v>
      </c>
      <c r="G229" s="316" t="s">
        <v>2012</v>
      </c>
      <c r="H229" s="322" t="s">
        <v>1438</v>
      </c>
      <c r="I229" s="319" t="s">
        <v>2013</v>
      </c>
      <c r="J229" s="320" t="s">
        <v>1525</v>
      </c>
      <c r="K229" s="321" t="s">
        <v>1579</v>
      </c>
      <c r="L229" s="321" t="s">
        <v>1518</v>
      </c>
    </row>
    <row r="230" spans="1:12" ht="14.4">
      <c r="A230" s="323">
        <v>1413001</v>
      </c>
      <c r="B230" s="315" t="s">
        <v>2051</v>
      </c>
      <c r="C230" s="315" t="s">
        <v>726</v>
      </c>
      <c r="D230" s="316" t="s">
        <v>2052</v>
      </c>
      <c r="E230" s="317" t="s">
        <v>1516</v>
      </c>
      <c r="F230" s="318" t="s">
        <v>146</v>
      </c>
      <c r="G230" s="319" t="s">
        <v>1550</v>
      </c>
      <c r="H230" s="322" t="s">
        <v>1447</v>
      </c>
      <c r="I230" s="319" t="s">
        <v>1551</v>
      </c>
      <c r="J230" s="320" t="s">
        <v>208</v>
      </c>
      <c r="K230" s="321" t="s">
        <v>1579</v>
      </c>
      <c r="L230" s="321" t="s">
        <v>1518</v>
      </c>
    </row>
    <row r="231" spans="1:12" ht="14.4">
      <c r="A231" s="323">
        <v>1413002</v>
      </c>
      <c r="B231" s="315" t="s">
        <v>2053</v>
      </c>
      <c r="C231" s="315" t="s">
        <v>2054</v>
      </c>
      <c r="D231" s="316" t="s">
        <v>2055</v>
      </c>
      <c r="E231" s="317" t="s">
        <v>1516</v>
      </c>
      <c r="F231" s="318" t="s">
        <v>1389</v>
      </c>
      <c r="G231" s="319" t="s">
        <v>1550</v>
      </c>
      <c r="H231" s="322" t="s">
        <v>1447</v>
      </c>
      <c r="I231" s="319" t="s">
        <v>1551</v>
      </c>
      <c r="J231" s="320" t="s">
        <v>208</v>
      </c>
      <c r="K231" s="321" t="s">
        <v>1598</v>
      </c>
      <c r="L231" s="321" t="s">
        <v>1518</v>
      </c>
    </row>
    <row r="232" spans="1:12" ht="14.4">
      <c r="A232" s="314">
        <v>1413701</v>
      </c>
      <c r="B232" s="315" t="s">
        <v>2056</v>
      </c>
      <c r="C232" s="315" t="s">
        <v>727</v>
      </c>
      <c r="D232" s="316" t="s">
        <v>2057</v>
      </c>
      <c r="E232" s="317" t="s">
        <v>146</v>
      </c>
      <c r="F232" s="315" t="s">
        <v>1390</v>
      </c>
      <c r="G232" s="316" t="s">
        <v>202</v>
      </c>
      <c r="H232" s="322" t="s">
        <v>1443</v>
      </c>
      <c r="I232" s="319" t="s">
        <v>1569</v>
      </c>
      <c r="J232" s="320" t="s">
        <v>201</v>
      </c>
      <c r="K232" s="321" t="s">
        <v>1666</v>
      </c>
      <c r="L232" s="321" t="s">
        <v>1518</v>
      </c>
    </row>
    <row r="233" spans="1:12" ht="14.4">
      <c r="A233" s="314">
        <v>1416401</v>
      </c>
      <c r="B233" s="315" t="s">
        <v>2058</v>
      </c>
      <c r="C233" s="315" t="s">
        <v>728</v>
      </c>
      <c r="D233" s="316" t="s">
        <v>2059</v>
      </c>
      <c r="E233" s="317" t="s">
        <v>83</v>
      </c>
      <c r="F233" s="315" t="s">
        <v>146</v>
      </c>
      <c r="G233" s="316" t="s">
        <v>207</v>
      </c>
      <c r="H233" s="322" t="s">
        <v>1435</v>
      </c>
      <c r="I233" s="319" t="s">
        <v>1468</v>
      </c>
      <c r="J233" s="320" t="s">
        <v>1525</v>
      </c>
      <c r="K233" s="321" t="s">
        <v>1572</v>
      </c>
      <c r="L233" s="321" t="s">
        <v>1518</v>
      </c>
    </row>
    <row r="234" spans="1:12" ht="14.4">
      <c r="A234" s="314">
        <v>1419201</v>
      </c>
      <c r="B234" s="315" t="s">
        <v>2060</v>
      </c>
      <c r="C234" s="315" t="s">
        <v>729</v>
      </c>
      <c r="D234" s="316" t="s">
        <v>2061</v>
      </c>
      <c r="E234" s="317" t="s">
        <v>1544</v>
      </c>
      <c r="F234" s="315" t="s">
        <v>146</v>
      </c>
      <c r="G234" s="316" t="s">
        <v>1555</v>
      </c>
      <c r="H234" s="322" t="s">
        <v>1556</v>
      </c>
      <c r="I234" s="319" t="s">
        <v>1557</v>
      </c>
      <c r="J234" s="320" t="s">
        <v>198</v>
      </c>
      <c r="K234" s="321" t="s">
        <v>1579</v>
      </c>
      <c r="L234" s="321" t="s">
        <v>1518</v>
      </c>
    </row>
    <row r="235" spans="1:12" ht="14.4">
      <c r="A235" s="314">
        <v>1421901</v>
      </c>
      <c r="B235" s="315" t="s">
        <v>2062</v>
      </c>
      <c r="C235" s="315" t="s">
        <v>730</v>
      </c>
      <c r="D235" s="316" t="s">
        <v>2063</v>
      </c>
      <c r="E235" s="317" t="s">
        <v>1383</v>
      </c>
      <c r="F235" s="315" t="s">
        <v>146</v>
      </c>
      <c r="G235" s="316" t="s">
        <v>1620</v>
      </c>
      <c r="H235" s="322" t="s">
        <v>1621</v>
      </c>
      <c r="I235" s="319" t="s">
        <v>1622</v>
      </c>
      <c r="J235" s="320" t="s">
        <v>1529</v>
      </c>
      <c r="K235" s="321" t="s">
        <v>1572</v>
      </c>
      <c r="L235" s="321" t="s">
        <v>1518</v>
      </c>
    </row>
    <row r="236" spans="1:12" ht="14.4">
      <c r="A236" s="323">
        <v>1423301</v>
      </c>
      <c r="B236" s="315" t="s">
        <v>2064</v>
      </c>
      <c r="C236" s="315" t="s">
        <v>731</v>
      </c>
      <c r="D236" s="316" t="s">
        <v>2065</v>
      </c>
      <c r="E236" s="317" t="s">
        <v>1516</v>
      </c>
      <c r="F236" s="318" t="s">
        <v>146</v>
      </c>
      <c r="G236" s="319" t="s">
        <v>214</v>
      </c>
      <c r="H236" s="322" t="s">
        <v>1478</v>
      </c>
      <c r="I236" s="319" t="s">
        <v>1479</v>
      </c>
      <c r="J236" s="320" t="s">
        <v>208</v>
      </c>
      <c r="K236" s="321" t="s">
        <v>1579</v>
      </c>
      <c r="L236" s="321" t="s">
        <v>1518</v>
      </c>
    </row>
    <row r="237" spans="1:12" ht="14.4">
      <c r="A237" s="314">
        <v>1424701</v>
      </c>
      <c r="B237" s="315" t="s">
        <v>2066</v>
      </c>
      <c r="C237" s="315" t="s">
        <v>732</v>
      </c>
      <c r="D237" s="316" t="s">
        <v>2067</v>
      </c>
      <c r="E237" s="317" t="s">
        <v>100</v>
      </c>
      <c r="F237" s="315" t="s">
        <v>146</v>
      </c>
      <c r="G237" s="316" t="s">
        <v>209</v>
      </c>
      <c r="H237" s="322" t="s">
        <v>1482</v>
      </c>
      <c r="I237" s="319" t="s">
        <v>1420</v>
      </c>
      <c r="J237" s="320" t="s">
        <v>1561</v>
      </c>
      <c r="K237" s="321" t="s">
        <v>1579</v>
      </c>
      <c r="L237" s="321" t="s">
        <v>1518</v>
      </c>
    </row>
    <row r="238" spans="1:12" ht="14.4">
      <c r="A238" s="314">
        <v>1426001</v>
      </c>
      <c r="B238" s="315" t="s">
        <v>2068</v>
      </c>
      <c r="C238" s="315" t="s">
        <v>733</v>
      </c>
      <c r="D238" s="316" t="s">
        <v>2069</v>
      </c>
      <c r="E238" s="317" t="s">
        <v>100</v>
      </c>
      <c r="F238" s="315" t="s">
        <v>146</v>
      </c>
      <c r="G238" s="316" t="s">
        <v>209</v>
      </c>
      <c r="H238" s="322" t="s">
        <v>1482</v>
      </c>
      <c r="I238" s="319" t="s">
        <v>1420</v>
      </c>
      <c r="J238" s="320" t="s">
        <v>1561</v>
      </c>
      <c r="K238" s="321" t="s">
        <v>1572</v>
      </c>
      <c r="L238" s="321" t="s">
        <v>1518</v>
      </c>
    </row>
    <row r="239" spans="1:12" ht="14.4">
      <c r="A239" s="314">
        <v>1427401</v>
      </c>
      <c r="B239" s="315" t="s">
        <v>2070</v>
      </c>
      <c r="C239" s="315" t="s">
        <v>734</v>
      </c>
      <c r="D239" s="316" t="s">
        <v>2071</v>
      </c>
      <c r="E239" s="317" t="s">
        <v>1383</v>
      </c>
      <c r="F239" s="315" t="s">
        <v>146</v>
      </c>
      <c r="G239" s="316" t="s">
        <v>1528</v>
      </c>
      <c r="H239" s="322" t="s">
        <v>1436</v>
      </c>
      <c r="I239" s="319" t="s">
        <v>1421</v>
      </c>
      <c r="J239" s="320" t="s">
        <v>1529</v>
      </c>
      <c r="K239" s="321" t="s">
        <v>1579</v>
      </c>
      <c r="L239" s="321" t="s">
        <v>1518</v>
      </c>
    </row>
    <row r="240" spans="1:12" ht="14.4">
      <c r="A240" s="314">
        <v>1429501</v>
      </c>
      <c r="B240" s="315" t="s">
        <v>2072</v>
      </c>
      <c r="C240" s="315" t="s">
        <v>735</v>
      </c>
      <c r="D240" s="316" t="s">
        <v>2073</v>
      </c>
      <c r="E240" s="317" t="s">
        <v>1544</v>
      </c>
      <c r="F240" s="315" t="s">
        <v>146</v>
      </c>
      <c r="G240" s="316" t="s">
        <v>1484</v>
      </c>
      <c r="H240" s="322" t="s">
        <v>1627</v>
      </c>
      <c r="I240" s="319" t="s">
        <v>1628</v>
      </c>
      <c r="J240" s="320" t="s">
        <v>198</v>
      </c>
      <c r="K240" s="321" t="s">
        <v>1579</v>
      </c>
      <c r="L240" s="321" t="s">
        <v>1518</v>
      </c>
    </row>
    <row r="241" spans="1:12" ht="14.4">
      <c r="A241" s="314">
        <v>1430101</v>
      </c>
      <c r="B241" s="315" t="s">
        <v>2074</v>
      </c>
      <c r="C241" s="315" t="s">
        <v>736</v>
      </c>
      <c r="D241" s="316" t="s">
        <v>2075</v>
      </c>
      <c r="E241" s="317" t="s">
        <v>146</v>
      </c>
      <c r="F241" s="315" t="s">
        <v>146</v>
      </c>
      <c r="G241" s="316" t="s">
        <v>1732</v>
      </c>
      <c r="H241" s="322" t="s">
        <v>1444</v>
      </c>
      <c r="I241" s="319" t="s">
        <v>1733</v>
      </c>
      <c r="J241" s="320" t="s">
        <v>201</v>
      </c>
      <c r="K241" s="321" t="s">
        <v>1579</v>
      </c>
      <c r="L241" s="321" t="s">
        <v>1518</v>
      </c>
    </row>
    <row r="242" spans="1:12" ht="14.4">
      <c r="A242" s="314">
        <v>1431501</v>
      </c>
      <c r="B242" s="315" t="s">
        <v>2076</v>
      </c>
      <c r="C242" s="315" t="s">
        <v>737</v>
      </c>
      <c r="D242" s="316" t="s">
        <v>2077</v>
      </c>
      <c r="E242" s="317" t="s">
        <v>1383</v>
      </c>
      <c r="F242" s="315" t="s">
        <v>146</v>
      </c>
      <c r="G242" s="316" t="s">
        <v>1540</v>
      </c>
      <c r="H242" s="322" t="s">
        <v>1451</v>
      </c>
      <c r="I242" s="319" t="s">
        <v>1541</v>
      </c>
      <c r="J242" s="320" t="s">
        <v>1529</v>
      </c>
      <c r="K242" s="321" t="s">
        <v>1579</v>
      </c>
      <c r="L242" s="321" t="s">
        <v>1518</v>
      </c>
    </row>
    <row r="243" spans="1:12" ht="14.4">
      <c r="A243" s="314">
        <v>1432201</v>
      </c>
      <c r="B243" s="315" t="s">
        <v>2078</v>
      </c>
      <c r="C243" s="315" t="s">
        <v>738</v>
      </c>
      <c r="D243" s="316" t="s">
        <v>2079</v>
      </c>
      <c r="E243" s="317" t="s">
        <v>83</v>
      </c>
      <c r="F243" s="315" t="s">
        <v>1393</v>
      </c>
      <c r="G243" s="316" t="s">
        <v>207</v>
      </c>
      <c r="H243" s="322" t="s">
        <v>1435</v>
      </c>
      <c r="I243" s="319" t="s">
        <v>1468</v>
      </c>
      <c r="J243" s="320" t="s">
        <v>1525</v>
      </c>
      <c r="K243" s="321" t="s">
        <v>1666</v>
      </c>
      <c r="L243" s="321" t="s">
        <v>1518</v>
      </c>
    </row>
    <row r="244" spans="1:12" ht="14.4">
      <c r="A244" s="314">
        <v>1432901</v>
      </c>
      <c r="B244" s="315" t="s">
        <v>2080</v>
      </c>
      <c r="C244" s="315" t="s">
        <v>739</v>
      </c>
      <c r="D244" s="316" t="s">
        <v>2081</v>
      </c>
      <c r="E244" s="317" t="s">
        <v>1544</v>
      </c>
      <c r="F244" s="315" t="s">
        <v>146</v>
      </c>
      <c r="G244" s="316" t="s">
        <v>1689</v>
      </c>
      <c r="H244" s="322" t="s">
        <v>1690</v>
      </c>
      <c r="I244" s="319" t="s">
        <v>1691</v>
      </c>
      <c r="J244" s="320" t="s">
        <v>198</v>
      </c>
      <c r="K244" s="321" t="s">
        <v>1579</v>
      </c>
      <c r="L244" s="321" t="s">
        <v>1518</v>
      </c>
    </row>
    <row r="245" spans="1:12" ht="14.4">
      <c r="A245" s="314">
        <v>1434201</v>
      </c>
      <c r="B245" s="315" t="s">
        <v>2082</v>
      </c>
      <c r="C245" s="315" t="s">
        <v>740</v>
      </c>
      <c r="D245" s="316" t="s">
        <v>2083</v>
      </c>
      <c r="E245" s="317" t="s">
        <v>1383</v>
      </c>
      <c r="F245" s="315" t="s">
        <v>146</v>
      </c>
      <c r="G245" s="316" t="s">
        <v>1595</v>
      </c>
      <c r="H245" s="322" t="s">
        <v>1471</v>
      </c>
      <c r="I245" s="319" t="s">
        <v>1427</v>
      </c>
      <c r="J245" s="320" t="s">
        <v>1529</v>
      </c>
      <c r="K245" s="321" t="s">
        <v>1579</v>
      </c>
      <c r="L245" s="321" t="s">
        <v>1518</v>
      </c>
    </row>
    <row r="246" spans="1:12" ht="14.4">
      <c r="A246" s="323">
        <v>1434901</v>
      </c>
      <c r="B246" s="315" t="s">
        <v>2084</v>
      </c>
      <c r="C246" s="315" t="s">
        <v>741</v>
      </c>
      <c r="D246" s="316" t="s">
        <v>2085</v>
      </c>
      <c r="E246" s="317" t="s">
        <v>1516</v>
      </c>
      <c r="F246" s="318" t="s">
        <v>146</v>
      </c>
      <c r="G246" s="319" t="s">
        <v>197</v>
      </c>
      <c r="H246" s="322" t="s">
        <v>1477</v>
      </c>
      <c r="I246" s="319" t="s">
        <v>1380</v>
      </c>
      <c r="J246" s="320" t="s">
        <v>208</v>
      </c>
      <c r="K246" s="321" t="s">
        <v>1579</v>
      </c>
      <c r="L246" s="321" t="s">
        <v>1518</v>
      </c>
    </row>
    <row r="247" spans="1:12" ht="14.4">
      <c r="A247" s="314">
        <v>1435601</v>
      </c>
      <c r="B247" s="315" t="s">
        <v>2086</v>
      </c>
      <c r="C247" s="315" t="s">
        <v>742</v>
      </c>
      <c r="D247" s="316" t="s">
        <v>2087</v>
      </c>
      <c r="E247" s="317" t="s">
        <v>146</v>
      </c>
      <c r="F247" s="315" t="s">
        <v>146</v>
      </c>
      <c r="G247" s="316" t="s">
        <v>534</v>
      </c>
      <c r="H247" s="322" t="s">
        <v>1445</v>
      </c>
      <c r="I247" s="319" t="s">
        <v>1890</v>
      </c>
      <c r="J247" s="320" t="s">
        <v>201</v>
      </c>
      <c r="K247" s="321" t="s">
        <v>1572</v>
      </c>
      <c r="L247" s="321" t="s">
        <v>1518</v>
      </c>
    </row>
    <row r="248" spans="1:12" ht="14.4">
      <c r="A248" s="314">
        <v>1439701</v>
      </c>
      <c r="B248" s="315" t="s">
        <v>2088</v>
      </c>
      <c r="C248" s="315" t="s">
        <v>743</v>
      </c>
      <c r="D248" s="316" t="s">
        <v>2089</v>
      </c>
      <c r="E248" s="317" t="s">
        <v>100</v>
      </c>
      <c r="F248" s="315" t="s">
        <v>146</v>
      </c>
      <c r="G248" s="316" t="s">
        <v>204</v>
      </c>
      <c r="H248" s="322" t="s">
        <v>1475</v>
      </c>
      <c r="I248" s="319" t="s">
        <v>1399</v>
      </c>
      <c r="J248" s="320" t="s">
        <v>1561</v>
      </c>
      <c r="K248" s="321" t="s">
        <v>1579</v>
      </c>
      <c r="L248" s="321" t="s">
        <v>1518</v>
      </c>
    </row>
    <row r="249" spans="1:12" ht="14.4">
      <c r="A249" s="314">
        <v>1442501</v>
      </c>
      <c r="B249" s="315" t="s">
        <v>2090</v>
      </c>
      <c r="C249" s="315" t="s">
        <v>744</v>
      </c>
      <c r="D249" s="316" t="s">
        <v>2091</v>
      </c>
      <c r="E249" s="317" t="s">
        <v>1383</v>
      </c>
      <c r="F249" s="315" t="s">
        <v>146</v>
      </c>
      <c r="G249" s="316" t="s">
        <v>1656</v>
      </c>
      <c r="H249" s="322" t="s">
        <v>1469</v>
      </c>
      <c r="I249" s="319" t="s">
        <v>1428</v>
      </c>
      <c r="J249" s="320" t="s">
        <v>1529</v>
      </c>
      <c r="K249" s="321" t="s">
        <v>1579</v>
      </c>
      <c r="L249" s="321" t="s">
        <v>1518</v>
      </c>
    </row>
    <row r="250" spans="1:12" ht="14.4">
      <c r="A250" s="314">
        <v>1443101</v>
      </c>
      <c r="B250" s="315" t="s">
        <v>2092</v>
      </c>
      <c r="C250" s="315" t="s">
        <v>745</v>
      </c>
      <c r="D250" s="316" t="s">
        <v>2093</v>
      </c>
      <c r="E250" s="317" t="s">
        <v>1544</v>
      </c>
      <c r="F250" s="315" t="s">
        <v>146</v>
      </c>
      <c r="G250" s="316" t="s">
        <v>1484</v>
      </c>
      <c r="H250" s="322" t="s">
        <v>1627</v>
      </c>
      <c r="I250" s="319" t="s">
        <v>1628</v>
      </c>
      <c r="J250" s="320" t="s">
        <v>198</v>
      </c>
      <c r="K250" s="321" t="s">
        <v>1579</v>
      </c>
      <c r="L250" s="321" t="s">
        <v>1518</v>
      </c>
    </row>
    <row r="251" spans="1:12" ht="14.4">
      <c r="A251" s="314">
        <v>1443801</v>
      </c>
      <c r="B251" s="315" t="s">
        <v>2094</v>
      </c>
      <c r="C251" s="315" t="s">
        <v>746</v>
      </c>
      <c r="D251" s="316" t="s">
        <v>2095</v>
      </c>
      <c r="E251" s="317" t="s">
        <v>146</v>
      </c>
      <c r="F251" s="315" t="s">
        <v>146</v>
      </c>
      <c r="G251" s="316" t="s">
        <v>1732</v>
      </c>
      <c r="H251" s="322" t="s">
        <v>1444</v>
      </c>
      <c r="I251" s="319" t="s">
        <v>1733</v>
      </c>
      <c r="J251" s="320" t="s">
        <v>201</v>
      </c>
      <c r="K251" s="321" t="s">
        <v>1572</v>
      </c>
      <c r="L251" s="321" t="s">
        <v>1518</v>
      </c>
    </row>
    <row r="252" spans="1:12" ht="14.4">
      <c r="A252" s="323">
        <v>1444501</v>
      </c>
      <c r="B252" s="315" t="s">
        <v>2096</v>
      </c>
      <c r="C252" s="315" t="s">
        <v>747</v>
      </c>
      <c r="D252" s="316" t="s">
        <v>2097</v>
      </c>
      <c r="E252" s="317" t="s">
        <v>1516</v>
      </c>
      <c r="F252" s="318" t="s">
        <v>146</v>
      </c>
      <c r="G252" s="319" t="s">
        <v>1644</v>
      </c>
      <c r="H252" s="322" t="s">
        <v>1453</v>
      </c>
      <c r="I252" s="319" t="s">
        <v>1645</v>
      </c>
      <c r="J252" s="320" t="s">
        <v>208</v>
      </c>
      <c r="K252" s="321" t="s">
        <v>1579</v>
      </c>
      <c r="L252" s="321" t="s">
        <v>1518</v>
      </c>
    </row>
    <row r="253" spans="1:12" ht="14.4">
      <c r="A253" s="323">
        <v>1445201</v>
      </c>
      <c r="B253" s="315" t="s">
        <v>2098</v>
      </c>
      <c r="C253" s="315" t="s">
        <v>748</v>
      </c>
      <c r="D253" s="316" t="s">
        <v>2099</v>
      </c>
      <c r="E253" s="317" t="s">
        <v>1516</v>
      </c>
      <c r="F253" s="318" t="s">
        <v>1378</v>
      </c>
      <c r="G253" s="319" t="s">
        <v>1480</v>
      </c>
      <c r="H253" s="322" t="s">
        <v>1448</v>
      </c>
      <c r="I253" s="319" t="s">
        <v>1481</v>
      </c>
      <c r="J253" s="320" t="s">
        <v>208</v>
      </c>
      <c r="K253" s="321" t="s">
        <v>1579</v>
      </c>
      <c r="L253" s="321" t="s">
        <v>1518</v>
      </c>
    </row>
    <row r="254" spans="1:12" ht="14.4">
      <c r="A254" s="314">
        <v>1446601</v>
      </c>
      <c r="B254" s="315" t="s">
        <v>2100</v>
      </c>
      <c r="C254" s="315" t="s">
        <v>749</v>
      </c>
      <c r="D254" s="316" t="s">
        <v>2101</v>
      </c>
      <c r="E254" s="317" t="s">
        <v>1383</v>
      </c>
      <c r="F254" s="315" t="s">
        <v>146</v>
      </c>
      <c r="G254" s="316" t="s">
        <v>1528</v>
      </c>
      <c r="H254" s="322" t="s">
        <v>1436</v>
      </c>
      <c r="I254" s="319" t="s">
        <v>1421</v>
      </c>
      <c r="J254" s="320" t="s">
        <v>1529</v>
      </c>
      <c r="K254" s="321" t="s">
        <v>1579</v>
      </c>
      <c r="L254" s="321" t="s">
        <v>1518</v>
      </c>
    </row>
    <row r="255" spans="1:12" ht="14.4">
      <c r="A255" s="323">
        <v>1447301</v>
      </c>
      <c r="B255" s="315" t="s">
        <v>2102</v>
      </c>
      <c r="C255" s="315" t="s">
        <v>750</v>
      </c>
      <c r="D255" s="316" t="s">
        <v>2103</v>
      </c>
      <c r="E255" s="317" t="s">
        <v>1516</v>
      </c>
      <c r="F255" s="318" t="s">
        <v>146</v>
      </c>
      <c r="G255" s="319" t="s">
        <v>1550</v>
      </c>
      <c r="H255" s="322" t="s">
        <v>1447</v>
      </c>
      <c r="I255" s="319" t="s">
        <v>1551</v>
      </c>
      <c r="J255" s="320" t="s">
        <v>208</v>
      </c>
      <c r="K255" s="321" t="s">
        <v>1579</v>
      </c>
      <c r="L255" s="321" t="s">
        <v>1518</v>
      </c>
    </row>
    <row r="256" spans="1:12" ht="14.4">
      <c r="A256" s="314">
        <v>1449301</v>
      </c>
      <c r="B256" s="315" t="s">
        <v>2104</v>
      </c>
      <c r="C256" s="315" t="s">
        <v>751</v>
      </c>
      <c r="D256" s="316" t="s">
        <v>2105</v>
      </c>
      <c r="E256" s="317" t="s">
        <v>1544</v>
      </c>
      <c r="F256" s="315" t="s">
        <v>146</v>
      </c>
      <c r="G256" s="316" t="s">
        <v>1661</v>
      </c>
      <c r="H256" s="322" t="s">
        <v>1662</v>
      </c>
      <c r="I256" s="319" t="s">
        <v>1663</v>
      </c>
      <c r="J256" s="320" t="s">
        <v>198</v>
      </c>
      <c r="K256" s="321" t="s">
        <v>1579</v>
      </c>
      <c r="L256" s="321" t="s">
        <v>1518</v>
      </c>
    </row>
    <row r="257" spans="1:12" ht="14.4">
      <c r="A257" s="314">
        <v>1450701</v>
      </c>
      <c r="B257" s="315" t="s">
        <v>2106</v>
      </c>
      <c r="C257" s="315" t="s">
        <v>752</v>
      </c>
      <c r="D257" s="316" t="s">
        <v>2107</v>
      </c>
      <c r="E257" s="317" t="s">
        <v>146</v>
      </c>
      <c r="F257" s="315" t="s">
        <v>146</v>
      </c>
      <c r="G257" s="316" t="s">
        <v>1732</v>
      </c>
      <c r="H257" s="322" t="s">
        <v>1444</v>
      </c>
      <c r="I257" s="319" t="s">
        <v>1733</v>
      </c>
      <c r="J257" s="320" t="s">
        <v>201</v>
      </c>
      <c r="K257" s="321" t="s">
        <v>1579</v>
      </c>
      <c r="L257" s="321" t="s">
        <v>1518</v>
      </c>
    </row>
    <row r="258" spans="1:12" ht="14.4">
      <c r="A258" s="314">
        <v>1451501</v>
      </c>
      <c r="B258" s="315" t="s">
        <v>2108</v>
      </c>
      <c r="C258" s="315" t="s">
        <v>753</v>
      </c>
      <c r="D258" s="316" t="s">
        <v>2109</v>
      </c>
      <c r="E258" s="317" t="s">
        <v>1544</v>
      </c>
      <c r="F258" s="315" t="s">
        <v>146</v>
      </c>
      <c r="G258" s="316" t="s">
        <v>1484</v>
      </c>
      <c r="H258" s="322" t="s">
        <v>1627</v>
      </c>
      <c r="I258" s="319" t="s">
        <v>1628</v>
      </c>
      <c r="J258" s="320" t="s">
        <v>198</v>
      </c>
      <c r="K258" s="321" t="s">
        <v>1579</v>
      </c>
      <c r="L258" s="321" t="s">
        <v>1518</v>
      </c>
    </row>
    <row r="259" spans="1:12" ht="14.4">
      <c r="A259" s="323">
        <v>1452101</v>
      </c>
      <c r="B259" s="315" t="s">
        <v>2110</v>
      </c>
      <c r="C259" s="315" t="s">
        <v>754</v>
      </c>
      <c r="D259" s="316" t="s">
        <v>2111</v>
      </c>
      <c r="E259" s="317" t="s">
        <v>1516</v>
      </c>
      <c r="F259" s="318" t="s">
        <v>1390</v>
      </c>
      <c r="G259" s="319" t="s">
        <v>1644</v>
      </c>
      <c r="H259" s="322" t="s">
        <v>1453</v>
      </c>
      <c r="I259" s="319" t="s">
        <v>1645</v>
      </c>
      <c r="J259" s="320" t="s">
        <v>208</v>
      </c>
      <c r="K259" s="321" t="s">
        <v>1666</v>
      </c>
      <c r="L259" s="321" t="s">
        <v>1518</v>
      </c>
    </row>
    <row r="260" spans="1:12" ht="14.4">
      <c r="A260" s="314">
        <v>1452801</v>
      </c>
      <c r="B260" s="315" t="s">
        <v>2112</v>
      </c>
      <c r="C260" s="315" t="s">
        <v>755</v>
      </c>
      <c r="D260" s="316" t="s">
        <v>2113</v>
      </c>
      <c r="E260" s="317" t="s">
        <v>100</v>
      </c>
      <c r="F260" s="315" t="s">
        <v>146</v>
      </c>
      <c r="G260" s="316" t="s">
        <v>527</v>
      </c>
      <c r="H260" s="322" t="s">
        <v>1441</v>
      </c>
      <c r="I260" s="319" t="s">
        <v>1400</v>
      </c>
      <c r="J260" s="320" t="s">
        <v>1561</v>
      </c>
      <c r="K260" s="321" t="s">
        <v>1579</v>
      </c>
      <c r="L260" s="321" t="s">
        <v>1518</v>
      </c>
    </row>
    <row r="261" spans="1:12" ht="14.4">
      <c r="A261" s="314">
        <v>1452802</v>
      </c>
      <c r="B261" s="315" t="s">
        <v>2114</v>
      </c>
      <c r="C261" s="315" t="s">
        <v>756</v>
      </c>
      <c r="D261" s="316" t="s">
        <v>2115</v>
      </c>
      <c r="E261" s="317" t="s">
        <v>100</v>
      </c>
      <c r="F261" s="315" t="s">
        <v>1389</v>
      </c>
      <c r="G261" s="316" t="s">
        <v>527</v>
      </c>
      <c r="H261" s="322" t="s">
        <v>1441</v>
      </c>
      <c r="I261" s="319" t="s">
        <v>1400</v>
      </c>
      <c r="J261" s="320" t="s">
        <v>1561</v>
      </c>
      <c r="K261" s="321" t="s">
        <v>1598</v>
      </c>
      <c r="L261" s="321" t="s">
        <v>1518</v>
      </c>
    </row>
    <row r="262" spans="1:12" ht="14.4">
      <c r="A262" s="314">
        <v>1453401</v>
      </c>
      <c r="B262" s="315" t="s">
        <v>2116</v>
      </c>
      <c r="C262" s="315" t="s">
        <v>757</v>
      </c>
      <c r="D262" s="316" t="s">
        <v>2117</v>
      </c>
      <c r="E262" s="317" t="s">
        <v>146</v>
      </c>
      <c r="F262" s="315" t="s">
        <v>146</v>
      </c>
      <c r="G262" s="316" t="s">
        <v>202</v>
      </c>
      <c r="H262" s="322" t="s">
        <v>1443</v>
      </c>
      <c r="I262" s="319" t="s">
        <v>1569</v>
      </c>
      <c r="J262" s="320" t="s">
        <v>201</v>
      </c>
      <c r="K262" s="321" t="s">
        <v>1579</v>
      </c>
      <c r="L262" s="321" t="s">
        <v>1518</v>
      </c>
    </row>
    <row r="263" spans="1:12" ht="14.4">
      <c r="A263" s="314">
        <v>1454801</v>
      </c>
      <c r="B263" s="315" t="s">
        <v>2118</v>
      </c>
      <c r="C263" s="315" t="s">
        <v>758</v>
      </c>
      <c r="D263" s="316" t="s">
        <v>2119</v>
      </c>
      <c r="E263" s="317" t="s">
        <v>83</v>
      </c>
      <c r="F263" s="315" t="s">
        <v>146</v>
      </c>
      <c r="G263" s="316" t="s">
        <v>206</v>
      </c>
      <c r="H263" s="322" t="s">
        <v>1483</v>
      </c>
      <c r="I263" s="319" t="s">
        <v>1410</v>
      </c>
      <c r="J263" s="320" t="s">
        <v>1525</v>
      </c>
      <c r="K263" s="321" t="s">
        <v>1579</v>
      </c>
      <c r="L263" s="321" t="s">
        <v>1518</v>
      </c>
    </row>
    <row r="264" spans="1:12" ht="14.4">
      <c r="A264" s="314">
        <v>1456201</v>
      </c>
      <c r="B264" s="315" t="s">
        <v>2120</v>
      </c>
      <c r="C264" s="315" t="s">
        <v>759</v>
      </c>
      <c r="D264" s="316" t="s">
        <v>2121</v>
      </c>
      <c r="E264" s="317" t="s">
        <v>146</v>
      </c>
      <c r="F264" s="315" t="s">
        <v>146</v>
      </c>
      <c r="G264" s="316" t="s">
        <v>1706</v>
      </c>
      <c r="H264" s="322" t="s">
        <v>1470</v>
      </c>
      <c r="I264" s="319" t="s">
        <v>1707</v>
      </c>
      <c r="J264" s="320" t="s">
        <v>201</v>
      </c>
      <c r="K264" s="321" t="s">
        <v>1572</v>
      </c>
      <c r="L264" s="321" t="s">
        <v>1518</v>
      </c>
    </row>
    <row r="265" spans="1:12" ht="14.4">
      <c r="A265" s="314">
        <v>1457501</v>
      </c>
      <c r="B265" s="315" t="s">
        <v>2122</v>
      </c>
      <c r="C265" s="315" t="s">
        <v>760</v>
      </c>
      <c r="D265" s="316" t="s">
        <v>2123</v>
      </c>
      <c r="E265" s="317" t="s">
        <v>83</v>
      </c>
      <c r="F265" s="315" t="s">
        <v>146</v>
      </c>
      <c r="G265" s="316" t="s">
        <v>206</v>
      </c>
      <c r="H265" s="322" t="s">
        <v>1483</v>
      </c>
      <c r="I265" s="319" t="s">
        <v>1410</v>
      </c>
      <c r="J265" s="320" t="s">
        <v>1525</v>
      </c>
      <c r="K265" s="321" t="s">
        <v>1598</v>
      </c>
      <c r="L265" s="321" t="s">
        <v>1518</v>
      </c>
    </row>
    <row r="266" spans="1:12" ht="14.4">
      <c r="A266" s="314">
        <v>1457601</v>
      </c>
      <c r="B266" s="315" t="s">
        <v>2124</v>
      </c>
      <c r="C266" s="315" t="s">
        <v>761</v>
      </c>
      <c r="D266" s="316" t="s">
        <v>2125</v>
      </c>
      <c r="E266" s="317" t="s">
        <v>83</v>
      </c>
      <c r="F266" s="315" t="s">
        <v>1392</v>
      </c>
      <c r="G266" s="316" t="s">
        <v>1536</v>
      </c>
      <c r="H266" s="322" t="s">
        <v>1437</v>
      </c>
      <c r="I266" s="319" t="s">
        <v>1537</v>
      </c>
      <c r="J266" s="320" t="s">
        <v>1525</v>
      </c>
      <c r="K266" s="321" t="s">
        <v>1726</v>
      </c>
      <c r="L266" s="321" t="s">
        <v>1518</v>
      </c>
    </row>
    <row r="267" spans="1:12" ht="14.4">
      <c r="A267" s="314">
        <v>1458901</v>
      </c>
      <c r="B267" s="315" t="s">
        <v>2126</v>
      </c>
      <c r="C267" s="315" t="s">
        <v>762</v>
      </c>
      <c r="D267" s="316" t="s">
        <v>2127</v>
      </c>
      <c r="E267" s="317" t="s">
        <v>83</v>
      </c>
      <c r="F267" s="315" t="s">
        <v>146</v>
      </c>
      <c r="G267" s="316" t="s">
        <v>2012</v>
      </c>
      <c r="H267" s="322" t="s">
        <v>1438</v>
      </c>
      <c r="I267" s="319" t="s">
        <v>2013</v>
      </c>
      <c r="J267" s="320" t="s">
        <v>1525</v>
      </c>
      <c r="K267" s="321" t="s">
        <v>1579</v>
      </c>
      <c r="L267" s="321" t="s">
        <v>1518</v>
      </c>
    </row>
    <row r="268" spans="1:12" ht="14.4">
      <c r="A268" s="314">
        <v>1460301</v>
      </c>
      <c r="B268" s="315" t="s">
        <v>2128</v>
      </c>
      <c r="C268" s="315" t="s">
        <v>763</v>
      </c>
      <c r="D268" s="316" t="s">
        <v>2129</v>
      </c>
      <c r="E268" s="317" t="s">
        <v>1544</v>
      </c>
      <c r="F268" s="315" t="s">
        <v>146</v>
      </c>
      <c r="G268" s="316" t="s">
        <v>1484</v>
      </c>
      <c r="H268" s="322" t="s">
        <v>1627</v>
      </c>
      <c r="I268" s="319" t="s">
        <v>1628</v>
      </c>
      <c r="J268" s="320" t="s">
        <v>198</v>
      </c>
      <c r="K268" s="321" t="s">
        <v>1579</v>
      </c>
      <c r="L268" s="321" t="s">
        <v>1518</v>
      </c>
    </row>
    <row r="269" spans="1:12" ht="14.4">
      <c r="A269" s="314">
        <v>1461601</v>
      </c>
      <c r="B269" s="315" t="s">
        <v>2130</v>
      </c>
      <c r="C269" s="315" t="s">
        <v>764</v>
      </c>
      <c r="D269" s="316" t="s">
        <v>2131</v>
      </c>
      <c r="E269" s="317" t="s">
        <v>146</v>
      </c>
      <c r="F269" s="315" t="s">
        <v>146</v>
      </c>
      <c r="G269" s="316" t="s">
        <v>202</v>
      </c>
      <c r="H269" s="322" t="s">
        <v>1443</v>
      </c>
      <c r="I269" s="319" t="s">
        <v>1569</v>
      </c>
      <c r="J269" s="320" t="s">
        <v>201</v>
      </c>
      <c r="K269" s="321" t="s">
        <v>1579</v>
      </c>
      <c r="L269" s="321" t="s">
        <v>1518</v>
      </c>
    </row>
    <row r="270" spans="1:12" ht="14.4">
      <c r="A270" s="314">
        <v>1461602</v>
      </c>
      <c r="B270" s="315" t="s">
        <v>2132</v>
      </c>
      <c r="C270" s="315" t="s">
        <v>765</v>
      </c>
      <c r="D270" s="316" t="s">
        <v>2133</v>
      </c>
      <c r="E270" s="317" t="s">
        <v>146</v>
      </c>
      <c r="F270" s="315" t="s">
        <v>1389</v>
      </c>
      <c r="G270" s="316" t="s">
        <v>202</v>
      </c>
      <c r="H270" s="322" t="s">
        <v>1443</v>
      </c>
      <c r="I270" s="319" t="s">
        <v>1569</v>
      </c>
      <c r="J270" s="320" t="s">
        <v>201</v>
      </c>
      <c r="K270" s="321" t="s">
        <v>1598</v>
      </c>
      <c r="L270" s="321" t="s">
        <v>1518</v>
      </c>
    </row>
    <row r="271" spans="1:12" ht="14.4">
      <c r="A271" s="314">
        <v>1463001</v>
      </c>
      <c r="B271" s="315" t="s">
        <v>2134</v>
      </c>
      <c r="C271" s="315" t="s">
        <v>766</v>
      </c>
      <c r="D271" s="316" t="s">
        <v>2135</v>
      </c>
      <c r="E271" s="317" t="s">
        <v>146</v>
      </c>
      <c r="F271" s="315" t="s">
        <v>146</v>
      </c>
      <c r="G271" s="316" t="s">
        <v>534</v>
      </c>
      <c r="H271" s="322" t="s">
        <v>1445</v>
      </c>
      <c r="I271" s="319" t="s">
        <v>1890</v>
      </c>
      <c r="J271" s="320" t="s">
        <v>201</v>
      </c>
      <c r="K271" s="321" t="s">
        <v>1572</v>
      </c>
      <c r="L271" s="321" t="s">
        <v>1518</v>
      </c>
    </row>
    <row r="272" spans="1:12" ht="14.4">
      <c r="A272" s="314">
        <v>1464001</v>
      </c>
      <c r="B272" s="315" t="s">
        <v>2136</v>
      </c>
      <c r="C272" s="315" t="s">
        <v>767</v>
      </c>
      <c r="D272" s="316" t="s">
        <v>2137</v>
      </c>
      <c r="E272" s="317" t="s">
        <v>146</v>
      </c>
      <c r="F272" s="315" t="s">
        <v>146</v>
      </c>
      <c r="G272" s="316" t="s">
        <v>1706</v>
      </c>
      <c r="H272" s="322" t="s">
        <v>1470</v>
      </c>
      <c r="I272" s="319" t="s">
        <v>1707</v>
      </c>
      <c r="J272" s="320" t="s">
        <v>201</v>
      </c>
      <c r="K272" s="321" t="s">
        <v>1579</v>
      </c>
      <c r="L272" s="321" t="s">
        <v>1518</v>
      </c>
    </row>
    <row r="273" spans="1:12" ht="14.4">
      <c r="A273" s="314">
        <v>1464101</v>
      </c>
      <c r="B273" s="315" t="s">
        <v>2138</v>
      </c>
      <c r="C273" s="315" t="s">
        <v>768</v>
      </c>
      <c r="D273" s="316" t="s">
        <v>2139</v>
      </c>
      <c r="E273" s="317" t="s">
        <v>146</v>
      </c>
      <c r="F273" s="315" t="s">
        <v>146</v>
      </c>
      <c r="G273" s="316" t="s">
        <v>1706</v>
      </c>
      <c r="H273" s="322" t="s">
        <v>1470</v>
      </c>
      <c r="I273" s="319" t="s">
        <v>1707</v>
      </c>
      <c r="J273" s="320" t="s">
        <v>201</v>
      </c>
      <c r="K273" s="321" t="s">
        <v>1579</v>
      </c>
      <c r="L273" s="321" t="s">
        <v>1518</v>
      </c>
    </row>
    <row r="274" spans="1:12" ht="14.4">
      <c r="A274" s="314">
        <v>1464102</v>
      </c>
      <c r="B274" s="315" t="s">
        <v>2140</v>
      </c>
      <c r="C274" s="315" t="s">
        <v>769</v>
      </c>
      <c r="D274" s="316" t="s">
        <v>2141</v>
      </c>
      <c r="E274" s="317" t="s">
        <v>146</v>
      </c>
      <c r="F274" s="315" t="s">
        <v>1389</v>
      </c>
      <c r="G274" s="316" t="s">
        <v>1706</v>
      </c>
      <c r="H274" s="322" t="s">
        <v>1470</v>
      </c>
      <c r="I274" s="319" t="s">
        <v>1707</v>
      </c>
      <c r="J274" s="320" t="s">
        <v>201</v>
      </c>
      <c r="K274" s="321" t="s">
        <v>1598</v>
      </c>
      <c r="L274" s="321" t="s">
        <v>1518</v>
      </c>
    </row>
    <row r="275" spans="1:12" ht="14.4">
      <c r="A275" s="314">
        <v>1464201</v>
      </c>
      <c r="B275" s="315" t="s">
        <v>2142</v>
      </c>
      <c r="C275" s="315" t="s">
        <v>770</v>
      </c>
      <c r="D275" s="316" t="s">
        <v>2143</v>
      </c>
      <c r="E275" s="317" t="s">
        <v>146</v>
      </c>
      <c r="F275" s="315" t="s">
        <v>146</v>
      </c>
      <c r="G275" s="316" t="s">
        <v>1732</v>
      </c>
      <c r="H275" s="322" t="s">
        <v>1444</v>
      </c>
      <c r="I275" s="319" t="s">
        <v>1733</v>
      </c>
      <c r="J275" s="320" t="s">
        <v>201</v>
      </c>
      <c r="K275" s="321" t="s">
        <v>1579</v>
      </c>
      <c r="L275" s="321" t="s">
        <v>1518</v>
      </c>
    </row>
    <row r="276" spans="1:12" ht="14.4">
      <c r="A276" s="314">
        <v>1465801</v>
      </c>
      <c r="B276" s="315" t="s">
        <v>2144</v>
      </c>
      <c r="C276" s="315" t="s">
        <v>771</v>
      </c>
      <c r="D276" s="316" t="s">
        <v>2145</v>
      </c>
      <c r="E276" s="317" t="s">
        <v>100</v>
      </c>
      <c r="F276" s="315" t="s">
        <v>146</v>
      </c>
      <c r="G276" s="316" t="s">
        <v>1650</v>
      </c>
      <c r="H276" s="322" t="s">
        <v>1440</v>
      </c>
      <c r="I276" s="319" t="s">
        <v>1651</v>
      </c>
      <c r="J276" s="320" t="s">
        <v>1561</v>
      </c>
      <c r="K276" s="321" t="s">
        <v>1579</v>
      </c>
      <c r="L276" s="321" t="s">
        <v>1518</v>
      </c>
    </row>
    <row r="277" spans="1:12" ht="14.4">
      <c r="A277" s="314">
        <v>1467101</v>
      </c>
      <c r="B277" s="315" t="s">
        <v>2146</v>
      </c>
      <c r="C277" s="315" t="s">
        <v>772</v>
      </c>
      <c r="D277" s="316" t="s">
        <v>2147</v>
      </c>
      <c r="E277" s="317" t="s">
        <v>83</v>
      </c>
      <c r="F277" s="315" t="s">
        <v>146</v>
      </c>
      <c r="G277" s="316" t="s">
        <v>199</v>
      </c>
      <c r="H277" s="322" t="s">
        <v>1524</v>
      </c>
      <c r="I277" s="319" t="s">
        <v>1405</v>
      </c>
      <c r="J277" s="320" t="s">
        <v>1525</v>
      </c>
      <c r="K277" s="321" t="s">
        <v>1579</v>
      </c>
      <c r="L277" s="321" t="s">
        <v>1518</v>
      </c>
    </row>
    <row r="278" spans="1:12" ht="14.4">
      <c r="A278" s="314">
        <v>1468001</v>
      </c>
      <c r="B278" s="315" t="s">
        <v>2148</v>
      </c>
      <c r="C278" s="315" t="s">
        <v>773</v>
      </c>
      <c r="D278" s="316" t="s">
        <v>2149</v>
      </c>
      <c r="E278" s="317" t="s">
        <v>83</v>
      </c>
      <c r="F278" s="315" t="s">
        <v>146</v>
      </c>
      <c r="G278" s="316" t="s">
        <v>1536</v>
      </c>
      <c r="H278" s="322" t="s">
        <v>1437</v>
      </c>
      <c r="I278" s="319" t="s">
        <v>1537</v>
      </c>
      <c r="J278" s="320" t="s">
        <v>1525</v>
      </c>
      <c r="K278" s="321" t="s">
        <v>1579</v>
      </c>
      <c r="L278" s="321" t="s">
        <v>1518</v>
      </c>
    </row>
    <row r="279" spans="1:12" ht="14.4">
      <c r="A279" s="314">
        <v>1468101</v>
      </c>
      <c r="B279" s="315" t="s">
        <v>2150</v>
      </c>
      <c r="C279" s="315" t="s">
        <v>774</v>
      </c>
      <c r="D279" s="316" t="s">
        <v>2151</v>
      </c>
      <c r="E279" s="317" t="s">
        <v>83</v>
      </c>
      <c r="F279" s="315" t="s">
        <v>146</v>
      </c>
      <c r="G279" s="316" t="s">
        <v>1582</v>
      </c>
      <c r="H279" s="322" t="s">
        <v>1459</v>
      </c>
      <c r="I279" s="319" t="s">
        <v>1583</v>
      </c>
      <c r="J279" s="320" t="s">
        <v>1525</v>
      </c>
      <c r="K279" s="321" t="s">
        <v>1579</v>
      </c>
      <c r="L279" s="321" t="s">
        <v>1518</v>
      </c>
    </row>
    <row r="280" spans="1:12" ht="14.4">
      <c r="A280" s="314">
        <v>1468501</v>
      </c>
      <c r="B280" s="315" t="s">
        <v>2152</v>
      </c>
      <c r="C280" s="315" t="s">
        <v>775</v>
      </c>
      <c r="D280" s="316" t="s">
        <v>2153</v>
      </c>
      <c r="E280" s="317" t="s">
        <v>83</v>
      </c>
      <c r="F280" s="315" t="s">
        <v>146</v>
      </c>
      <c r="G280" s="316" t="s">
        <v>1536</v>
      </c>
      <c r="H280" s="322" t="s">
        <v>1437</v>
      </c>
      <c r="I280" s="319" t="s">
        <v>1537</v>
      </c>
      <c r="J280" s="320" t="s">
        <v>1525</v>
      </c>
      <c r="K280" s="321" t="s">
        <v>1579</v>
      </c>
      <c r="L280" s="321" t="s">
        <v>1518</v>
      </c>
    </row>
    <row r="281" spans="1:12" ht="14.4">
      <c r="A281" s="323">
        <v>1469201</v>
      </c>
      <c r="B281" s="315" t="s">
        <v>2154</v>
      </c>
      <c r="C281" s="315" t="s">
        <v>776</v>
      </c>
      <c r="D281" s="316" t="s">
        <v>2155</v>
      </c>
      <c r="E281" s="317" t="s">
        <v>1516</v>
      </c>
      <c r="F281" s="318" t="s">
        <v>146</v>
      </c>
      <c r="G281" s="319" t="s">
        <v>1644</v>
      </c>
      <c r="H281" s="322" t="s">
        <v>1453</v>
      </c>
      <c r="I281" s="319" t="s">
        <v>1645</v>
      </c>
      <c r="J281" s="320" t="s">
        <v>208</v>
      </c>
      <c r="K281" s="321" t="s">
        <v>1579</v>
      </c>
      <c r="L281" s="321" t="s">
        <v>1518</v>
      </c>
    </row>
    <row r="282" spans="1:12" ht="14.4">
      <c r="A282" s="314">
        <v>1469601</v>
      </c>
      <c r="B282" s="315" t="s">
        <v>2156</v>
      </c>
      <c r="C282" s="315" t="s">
        <v>777</v>
      </c>
      <c r="D282" s="316" t="s">
        <v>2157</v>
      </c>
      <c r="E282" s="317" t="s">
        <v>146</v>
      </c>
      <c r="F282" s="315" t="s">
        <v>146</v>
      </c>
      <c r="G282" s="316" t="s">
        <v>1439</v>
      </c>
      <c r="H282" s="322" t="s">
        <v>1476</v>
      </c>
      <c r="I282" s="319" t="s">
        <v>1409</v>
      </c>
      <c r="J282" s="320" t="s">
        <v>201</v>
      </c>
      <c r="K282" s="321" t="s">
        <v>1572</v>
      </c>
      <c r="L282" s="321" t="s">
        <v>1518</v>
      </c>
    </row>
    <row r="283" spans="1:12" ht="14.4">
      <c r="A283" s="314">
        <v>1469901</v>
      </c>
      <c r="B283" s="315" t="s">
        <v>2158</v>
      </c>
      <c r="C283" s="315" t="s">
        <v>778</v>
      </c>
      <c r="D283" s="316" t="s">
        <v>2159</v>
      </c>
      <c r="E283" s="317" t="s">
        <v>100</v>
      </c>
      <c r="F283" s="315" t="s">
        <v>146</v>
      </c>
      <c r="G283" s="316" t="s">
        <v>527</v>
      </c>
      <c r="H283" s="322" t="s">
        <v>1441</v>
      </c>
      <c r="I283" s="319" t="s">
        <v>1400</v>
      </c>
      <c r="J283" s="320" t="s">
        <v>1561</v>
      </c>
      <c r="K283" s="321" t="s">
        <v>1579</v>
      </c>
      <c r="L283" s="321" t="s">
        <v>1518</v>
      </c>
    </row>
    <row r="284" spans="1:12" ht="14.4">
      <c r="A284" s="314">
        <v>1471201</v>
      </c>
      <c r="B284" s="315" t="s">
        <v>2160</v>
      </c>
      <c r="C284" s="315" t="s">
        <v>779</v>
      </c>
      <c r="D284" s="316" t="s">
        <v>2161</v>
      </c>
      <c r="E284" s="317" t="s">
        <v>100</v>
      </c>
      <c r="F284" s="315" t="s">
        <v>146</v>
      </c>
      <c r="G284" s="316" t="s">
        <v>1472</v>
      </c>
      <c r="H284" s="322" t="s">
        <v>1473</v>
      </c>
      <c r="I284" s="319" t="s">
        <v>1474</v>
      </c>
      <c r="J284" s="320" t="s">
        <v>1561</v>
      </c>
      <c r="K284" s="321" t="s">
        <v>1579</v>
      </c>
      <c r="L284" s="321" t="s">
        <v>1518</v>
      </c>
    </row>
    <row r="285" spans="1:12" ht="14.4">
      <c r="A285" s="314">
        <v>1472601</v>
      </c>
      <c r="B285" s="315" t="s">
        <v>2162</v>
      </c>
      <c r="C285" s="315" t="s">
        <v>780</v>
      </c>
      <c r="D285" s="316" t="s">
        <v>2163</v>
      </c>
      <c r="E285" s="317" t="s">
        <v>1544</v>
      </c>
      <c r="F285" s="315" t="s">
        <v>146</v>
      </c>
      <c r="G285" s="316" t="s">
        <v>1661</v>
      </c>
      <c r="H285" s="322" t="s">
        <v>1662</v>
      </c>
      <c r="I285" s="319" t="s">
        <v>1663</v>
      </c>
      <c r="J285" s="320" t="s">
        <v>198</v>
      </c>
      <c r="K285" s="321" t="s">
        <v>1579</v>
      </c>
      <c r="L285" s="321" t="s">
        <v>1518</v>
      </c>
    </row>
    <row r="286" spans="1:12" ht="14.4">
      <c r="A286" s="314">
        <v>1472602</v>
      </c>
      <c r="B286" s="315" t="s">
        <v>2164</v>
      </c>
      <c r="C286" s="315" t="s">
        <v>781</v>
      </c>
      <c r="D286" s="316" t="s">
        <v>2165</v>
      </c>
      <c r="E286" s="317" t="s">
        <v>1544</v>
      </c>
      <c r="F286" s="315" t="s">
        <v>1389</v>
      </c>
      <c r="G286" s="316" t="s">
        <v>1661</v>
      </c>
      <c r="H286" s="322" t="s">
        <v>1662</v>
      </c>
      <c r="I286" s="319" t="s">
        <v>1663</v>
      </c>
      <c r="J286" s="320" t="s">
        <v>198</v>
      </c>
      <c r="K286" s="321" t="s">
        <v>1598</v>
      </c>
      <c r="L286" s="321" t="s">
        <v>1518</v>
      </c>
    </row>
    <row r="287" spans="1:12" ht="14.4">
      <c r="A287" s="314">
        <v>1476001</v>
      </c>
      <c r="B287" s="315" t="s">
        <v>2166</v>
      </c>
      <c r="C287" s="315" t="s">
        <v>782</v>
      </c>
      <c r="D287" s="316" t="s">
        <v>2167</v>
      </c>
      <c r="E287" s="317" t="s">
        <v>1544</v>
      </c>
      <c r="F287" s="315" t="s">
        <v>146</v>
      </c>
      <c r="G287" s="316" t="s">
        <v>200</v>
      </c>
      <c r="H287" s="322" t="s">
        <v>1546</v>
      </c>
      <c r="I287" s="319" t="s">
        <v>1396</v>
      </c>
      <c r="J287" s="320" t="s">
        <v>198</v>
      </c>
      <c r="K287" s="321" t="s">
        <v>1579</v>
      </c>
      <c r="L287" s="321" t="s">
        <v>1518</v>
      </c>
    </row>
    <row r="288" spans="1:12" ht="14.4">
      <c r="A288" s="325">
        <v>1476201</v>
      </c>
      <c r="B288" s="315" t="s">
        <v>2168</v>
      </c>
      <c r="C288" s="315" t="s">
        <v>783</v>
      </c>
      <c r="D288" s="316" t="s">
        <v>2169</v>
      </c>
      <c r="E288" s="317" t="s">
        <v>1516</v>
      </c>
      <c r="F288" s="318" t="s">
        <v>146</v>
      </c>
      <c r="G288" s="319" t="s">
        <v>1480</v>
      </c>
      <c r="H288" s="322" t="s">
        <v>1448</v>
      </c>
      <c r="I288" s="319" t="s">
        <v>1481</v>
      </c>
      <c r="J288" s="320" t="s">
        <v>208</v>
      </c>
      <c r="K288" s="321" t="s">
        <v>1579</v>
      </c>
      <c r="L288" s="321" t="s">
        <v>1518</v>
      </c>
    </row>
    <row r="289" spans="1:12" ht="14.4">
      <c r="A289" s="323">
        <v>1476401</v>
      </c>
      <c r="B289" s="315" t="s">
        <v>2170</v>
      </c>
      <c r="C289" s="315" t="s">
        <v>784</v>
      </c>
      <c r="D289" s="316" t="s">
        <v>2171</v>
      </c>
      <c r="E289" s="317" t="s">
        <v>1516</v>
      </c>
      <c r="F289" s="318" t="s">
        <v>146</v>
      </c>
      <c r="G289" s="319" t="s">
        <v>1605</v>
      </c>
      <c r="H289" s="322" t="s">
        <v>1456</v>
      </c>
      <c r="I289" s="319" t="s">
        <v>1606</v>
      </c>
      <c r="J289" s="320" t="s">
        <v>208</v>
      </c>
      <c r="K289" s="321" t="s">
        <v>1579</v>
      </c>
      <c r="L289" s="321" t="s">
        <v>1518</v>
      </c>
    </row>
    <row r="290" spans="1:12" ht="14.4">
      <c r="A290" s="314">
        <v>1476701</v>
      </c>
      <c r="B290" s="315" t="s">
        <v>2172</v>
      </c>
      <c r="C290" s="315" t="s">
        <v>785</v>
      </c>
      <c r="D290" s="316" t="s">
        <v>2173</v>
      </c>
      <c r="E290" s="317" t="s">
        <v>146</v>
      </c>
      <c r="F290" s="315" t="s">
        <v>146</v>
      </c>
      <c r="G290" s="316" t="s">
        <v>202</v>
      </c>
      <c r="H290" s="322" t="s">
        <v>1443</v>
      </c>
      <c r="I290" s="319" t="s">
        <v>1569</v>
      </c>
      <c r="J290" s="320" t="s">
        <v>201</v>
      </c>
      <c r="K290" s="321" t="s">
        <v>1572</v>
      </c>
      <c r="L290" s="321" t="s">
        <v>1518</v>
      </c>
    </row>
    <row r="291" spans="1:12" ht="14.4">
      <c r="A291" s="323">
        <v>1477501</v>
      </c>
      <c r="B291" s="315" t="s">
        <v>2174</v>
      </c>
      <c r="C291" s="315" t="s">
        <v>786</v>
      </c>
      <c r="D291" s="316" t="s">
        <v>2175</v>
      </c>
      <c r="E291" s="317" t="s">
        <v>1516</v>
      </c>
      <c r="F291" s="318" t="s">
        <v>146</v>
      </c>
      <c r="G291" s="319" t="s">
        <v>214</v>
      </c>
      <c r="H291" s="322" t="s">
        <v>1478</v>
      </c>
      <c r="I291" s="319" t="s">
        <v>1479</v>
      </c>
      <c r="J291" s="320" t="s">
        <v>208</v>
      </c>
      <c r="K291" s="321" t="s">
        <v>1579</v>
      </c>
      <c r="L291" s="321" t="s">
        <v>1518</v>
      </c>
    </row>
    <row r="292" spans="1:12" ht="14.4">
      <c r="A292" s="323">
        <v>1477601</v>
      </c>
      <c r="B292" s="315" t="s">
        <v>2176</v>
      </c>
      <c r="C292" s="315" t="s">
        <v>787</v>
      </c>
      <c r="D292" s="316" t="s">
        <v>2177</v>
      </c>
      <c r="E292" s="317" t="s">
        <v>1516</v>
      </c>
      <c r="F292" s="318" t="s">
        <v>1392</v>
      </c>
      <c r="G292" s="319" t="s">
        <v>1550</v>
      </c>
      <c r="H292" s="322" t="s">
        <v>1447</v>
      </c>
      <c r="I292" s="319" t="s">
        <v>1551</v>
      </c>
      <c r="J292" s="320" t="s">
        <v>208</v>
      </c>
      <c r="K292" s="321" t="s">
        <v>1927</v>
      </c>
      <c r="L292" s="321" t="s">
        <v>1518</v>
      </c>
    </row>
    <row r="293" spans="1:12" ht="14.4">
      <c r="A293" s="314">
        <v>1478101</v>
      </c>
      <c r="B293" s="315" t="s">
        <v>2178</v>
      </c>
      <c r="C293" s="315" t="s">
        <v>788</v>
      </c>
      <c r="D293" s="316" t="s">
        <v>2179</v>
      </c>
      <c r="E293" s="317" t="s">
        <v>1544</v>
      </c>
      <c r="F293" s="315" t="s">
        <v>146</v>
      </c>
      <c r="G293" s="316" t="s">
        <v>200</v>
      </c>
      <c r="H293" s="322" t="s">
        <v>1546</v>
      </c>
      <c r="I293" s="319" t="s">
        <v>1396</v>
      </c>
      <c r="J293" s="320" t="s">
        <v>198</v>
      </c>
      <c r="K293" s="321" t="s">
        <v>1579</v>
      </c>
      <c r="L293" s="321" t="s">
        <v>1518</v>
      </c>
    </row>
    <row r="294" spans="1:12" ht="14.4">
      <c r="A294" s="314">
        <v>1478601</v>
      </c>
      <c r="B294" s="315" t="s">
        <v>2180</v>
      </c>
      <c r="C294" s="315" t="s">
        <v>789</v>
      </c>
      <c r="D294" s="316" t="s">
        <v>2181</v>
      </c>
      <c r="E294" s="317" t="s">
        <v>100</v>
      </c>
      <c r="F294" s="315" t="s">
        <v>146</v>
      </c>
      <c r="G294" s="316" t="s">
        <v>1472</v>
      </c>
      <c r="H294" s="322" t="s">
        <v>1473</v>
      </c>
      <c r="I294" s="319" t="s">
        <v>1474</v>
      </c>
      <c r="J294" s="320" t="s">
        <v>1561</v>
      </c>
      <c r="K294" s="321" t="s">
        <v>1579</v>
      </c>
      <c r="L294" s="321" t="s">
        <v>1518</v>
      </c>
    </row>
    <row r="295" spans="1:12" ht="14.4">
      <c r="A295" s="323">
        <v>1479001</v>
      </c>
      <c r="B295" s="315" t="s">
        <v>2182</v>
      </c>
      <c r="C295" s="315" t="s">
        <v>790</v>
      </c>
      <c r="D295" s="316" t="s">
        <v>2183</v>
      </c>
      <c r="E295" s="317" t="s">
        <v>1516</v>
      </c>
      <c r="F295" s="318" t="s">
        <v>146</v>
      </c>
      <c r="G295" s="319" t="s">
        <v>197</v>
      </c>
      <c r="H295" s="322" t="s">
        <v>1477</v>
      </c>
      <c r="I295" s="319" t="s">
        <v>1380</v>
      </c>
      <c r="J295" s="320" t="s">
        <v>208</v>
      </c>
      <c r="K295" s="321" t="s">
        <v>1579</v>
      </c>
      <c r="L295" s="321" t="s">
        <v>1518</v>
      </c>
    </row>
    <row r="296" spans="1:12" ht="14.4">
      <c r="A296" s="314">
        <v>1479501</v>
      </c>
      <c r="B296" s="315" t="s">
        <v>2184</v>
      </c>
      <c r="C296" s="315" t="s">
        <v>791</v>
      </c>
      <c r="D296" s="316" t="s">
        <v>2185</v>
      </c>
      <c r="E296" s="317" t="s">
        <v>146</v>
      </c>
      <c r="F296" s="315" t="s">
        <v>146</v>
      </c>
      <c r="G296" s="316" t="s">
        <v>202</v>
      </c>
      <c r="H296" s="322" t="s">
        <v>1443</v>
      </c>
      <c r="I296" s="319" t="s">
        <v>1569</v>
      </c>
      <c r="J296" s="320" t="s">
        <v>201</v>
      </c>
      <c r="K296" s="321" t="s">
        <v>1572</v>
      </c>
      <c r="L296" s="321" t="s">
        <v>1518</v>
      </c>
    </row>
    <row r="297" spans="1:12" ht="14.4">
      <c r="A297" s="314">
        <v>1480801</v>
      </c>
      <c r="B297" s="315" t="s">
        <v>2186</v>
      </c>
      <c r="C297" s="315" t="s">
        <v>792</v>
      </c>
      <c r="D297" s="316" t="s">
        <v>2187</v>
      </c>
      <c r="E297" s="317" t="s">
        <v>100</v>
      </c>
      <c r="F297" s="315" t="s">
        <v>1390</v>
      </c>
      <c r="G297" s="316" t="s">
        <v>1564</v>
      </c>
      <c r="H297" s="322" t="s">
        <v>1565</v>
      </c>
      <c r="I297" s="319" t="s">
        <v>1566</v>
      </c>
      <c r="J297" s="320" t="s">
        <v>1561</v>
      </c>
      <c r="K297" s="321" t="s">
        <v>1666</v>
      </c>
      <c r="L297" s="321" t="s">
        <v>1518</v>
      </c>
    </row>
    <row r="298" spans="1:12" ht="14.4">
      <c r="A298" s="314">
        <v>1482901</v>
      </c>
      <c r="B298" s="315" t="s">
        <v>2188</v>
      </c>
      <c r="C298" s="315" t="s">
        <v>793</v>
      </c>
      <c r="D298" s="316" t="s">
        <v>2189</v>
      </c>
      <c r="E298" s="317" t="s">
        <v>1383</v>
      </c>
      <c r="F298" s="315" t="s">
        <v>146</v>
      </c>
      <c r="G298" s="316" t="s">
        <v>1595</v>
      </c>
      <c r="H298" s="322" t="s">
        <v>1471</v>
      </c>
      <c r="I298" s="319" t="s">
        <v>1427</v>
      </c>
      <c r="J298" s="320" t="s">
        <v>1529</v>
      </c>
      <c r="K298" s="321" t="s">
        <v>1579</v>
      </c>
      <c r="L298" s="321" t="s">
        <v>1518</v>
      </c>
    </row>
    <row r="299" spans="1:12" ht="14.4">
      <c r="A299" s="314">
        <v>1483601</v>
      </c>
      <c r="B299" s="315" t="s">
        <v>2190</v>
      </c>
      <c r="C299" s="315" t="s">
        <v>794</v>
      </c>
      <c r="D299" s="316" t="s">
        <v>2191</v>
      </c>
      <c r="E299" s="317" t="s">
        <v>1383</v>
      </c>
      <c r="F299" s="315" t="s">
        <v>146</v>
      </c>
      <c r="G299" s="316" t="s">
        <v>1656</v>
      </c>
      <c r="H299" s="322" t="s">
        <v>1469</v>
      </c>
      <c r="I299" s="319" t="s">
        <v>1428</v>
      </c>
      <c r="J299" s="320" t="s">
        <v>1529</v>
      </c>
      <c r="K299" s="321" t="s">
        <v>1572</v>
      </c>
      <c r="L299" s="321" t="s">
        <v>1518</v>
      </c>
    </row>
    <row r="300" spans="1:12" ht="14.4">
      <c r="A300" s="323">
        <v>1484901</v>
      </c>
      <c r="B300" s="315" t="s">
        <v>2192</v>
      </c>
      <c r="C300" s="315" t="s">
        <v>795</v>
      </c>
      <c r="D300" s="316" t="s">
        <v>2193</v>
      </c>
      <c r="E300" s="317" t="s">
        <v>1516</v>
      </c>
      <c r="F300" s="318" t="s">
        <v>146</v>
      </c>
      <c r="G300" s="319" t="s">
        <v>1550</v>
      </c>
      <c r="H300" s="322" t="s">
        <v>1447</v>
      </c>
      <c r="I300" s="319" t="s">
        <v>1551</v>
      </c>
      <c r="J300" s="320" t="s">
        <v>208</v>
      </c>
      <c r="K300" s="321" t="s">
        <v>1579</v>
      </c>
      <c r="L300" s="321" t="s">
        <v>1518</v>
      </c>
    </row>
    <row r="301" spans="1:12" ht="14.4">
      <c r="A301" s="314">
        <v>1486301</v>
      </c>
      <c r="B301" s="315" t="s">
        <v>2194</v>
      </c>
      <c r="C301" s="315" t="s">
        <v>796</v>
      </c>
      <c r="D301" s="316" t="s">
        <v>2195</v>
      </c>
      <c r="E301" s="317" t="s">
        <v>146</v>
      </c>
      <c r="F301" s="315" t="s">
        <v>146</v>
      </c>
      <c r="G301" s="316" t="s">
        <v>1706</v>
      </c>
      <c r="H301" s="322" t="s">
        <v>1470</v>
      </c>
      <c r="I301" s="319" t="s">
        <v>1707</v>
      </c>
      <c r="J301" s="320" t="s">
        <v>201</v>
      </c>
      <c r="K301" s="321" t="s">
        <v>1579</v>
      </c>
      <c r="L301" s="321" t="s">
        <v>1518</v>
      </c>
    </row>
    <row r="302" spans="1:12" ht="14.4">
      <c r="A302" s="323">
        <v>1487001</v>
      </c>
      <c r="B302" s="315" t="s">
        <v>2196</v>
      </c>
      <c r="C302" s="315" t="s">
        <v>797</v>
      </c>
      <c r="D302" s="316" t="s">
        <v>2197</v>
      </c>
      <c r="E302" s="317" t="s">
        <v>1516</v>
      </c>
      <c r="F302" s="318" t="s">
        <v>146</v>
      </c>
      <c r="G302" s="319" t="s">
        <v>1644</v>
      </c>
      <c r="H302" s="322" t="s">
        <v>1453</v>
      </c>
      <c r="I302" s="319" t="s">
        <v>1645</v>
      </c>
      <c r="J302" s="320" t="s">
        <v>208</v>
      </c>
      <c r="K302" s="321" t="s">
        <v>1579</v>
      </c>
      <c r="L302" s="321" t="s">
        <v>1518</v>
      </c>
    </row>
    <row r="303" spans="1:12" ht="14.4">
      <c r="A303" s="314">
        <v>1487701</v>
      </c>
      <c r="B303" s="315" t="s">
        <v>2198</v>
      </c>
      <c r="C303" s="315" t="s">
        <v>798</v>
      </c>
      <c r="D303" s="316" t="s">
        <v>2199</v>
      </c>
      <c r="E303" s="317" t="s">
        <v>146</v>
      </c>
      <c r="F303" s="315" t="s">
        <v>146</v>
      </c>
      <c r="G303" s="316" t="s">
        <v>1706</v>
      </c>
      <c r="H303" s="322" t="s">
        <v>1470</v>
      </c>
      <c r="I303" s="319" t="s">
        <v>1707</v>
      </c>
      <c r="J303" s="320" t="s">
        <v>201</v>
      </c>
      <c r="K303" s="321" t="s">
        <v>1572</v>
      </c>
      <c r="L303" s="321" t="s">
        <v>1518</v>
      </c>
    </row>
    <row r="304" spans="1:12" ht="14.4">
      <c r="A304" s="323">
        <v>1488101</v>
      </c>
      <c r="B304" s="315" t="s">
        <v>2200</v>
      </c>
      <c r="C304" s="315" t="s">
        <v>799</v>
      </c>
      <c r="D304" s="316" t="s">
        <v>2201</v>
      </c>
      <c r="E304" s="317" t="s">
        <v>1516</v>
      </c>
      <c r="F304" s="318" t="s">
        <v>146</v>
      </c>
      <c r="G304" s="319" t="s">
        <v>1480</v>
      </c>
      <c r="H304" s="322" t="s">
        <v>1448</v>
      </c>
      <c r="I304" s="319" t="s">
        <v>1481</v>
      </c>
      <c r="J304" s="320" t="s">
        <v>208</v>
      </c>
      <c r="K304" s="321" t="s">
        <v>1579</v>
      </c>
      <c r="L304" s="321" t="s">
        <v>1518</v>
      </c>
    </row>
    <row r="305" spans="1:12" ht="14.4">
      <c r="A305" s="323">
        <v>1488701</v>
      </c>
      <c r="B305" s="315" t="s">
        <v>2202</v>
      </c>
      <c r="C305" s="315" t="s">
        <v>800</v>
      </c>
      <c r="D305" s="316" t="s">
        <v>2203</v>
      </c>
      <c r="E305" s="317" t="s">
        <v>1516</v>
      </c>
      <c r="F305" s="318" t="s">
        <v>146</v>
      </c>
      <c r="G305" s="319" t="s">
        <v>1605</v>
      </c>
      <c r="H305" s="322" t="s">
        <v>1456</v>
      </c>
      <c r="I305" s="319" t="s">
        <v>1606</v>
      </c>
      <c r="J305" s="320" t="s">
        <v>208</v>
      </c>
      <c r="K305" s="321" t="s">
        <v>1579</v>
      </c>
      <c r="L305" s="321" t="s">
        <v>1518</v>
      </c>
    </row>
    <row r="306" spans="1:12" ht="14.4">
      <c r="A306" s="314">
        <v>1489001</v>
      </c>
      <c r="B306" s="315" t="s">
        <v>2204</v>
      </c>
      <c r="C306" s="315" t="s">
        <v>801</v>
      </c>
      <c r="D306" s="316" t="s">
        <v>2205</v>
      </c>
      <c r="E306" s="317" t="s">
        <v>83</v>
      </c>
      <c r="F306" s="315" t="s">
        <v>146</v>
      </c>
      <c r="G306" s="316" t="s">
        <v>2012</v>
      </c>
      <c r="H306" s="322" t="s">
        <v>1438</v>
      </c>
      <c r="I306" s="319" t="s">
        <v>2013</v>
      </c>
      <c r="J306" s="320" t="s">
        <v>1525</v>
      </c>
      <c r="K306" s="321" t="s">
        <v>1572</v>
      </c>
      <c r="L306" s="321" t="s">
        <v>1518</v>
      </c>
    </row>
    <row r="307" spans="1:12" ht="14.4">
      <c r="A307" s="314">
        <v>1490401</v>
      </c>
      <c r="B307" s="315" t="s">
        <v>2206</v>
      </c>
      <c r="C307" s="315" t="s">
        <v>802</v>
      </c>
      <c r="D307" s="316" t="s">
        <v>2207</v>
      </c>
      <c r="E307" s="317" t="s">
        <v>83</v>
      </c>
      <c r="F307" s="315" t="s">
        <v>1390</v>
      </c>
      <c r="G307" s="316" t="s">
        <v>207</v>
      </c>
      <c r="H307" s="322" t="s">
        <v>1435</v>
      </c>
      <c r="I307" s="319" t="s">
        <v>1468</v>
      </c>
      <c r="J307" s="320" t="s">
        <v>1525</v>
      </c>
      <c r="K307" s="321" t="s">
        <v>1666</v>
      </c>
      <c r="L307" s="321" t="s">
        <v>1518</v>
      </c>
    </row>
    <row r="308" spans="1:12" ht="14.4">
      <c r="A308" s="314">
        <v>1491801</v>
      </c>
      <c r="B308" s="315" t="s">
        <v>2208</v>
      </c>
      <c r="C308" s="315" t="s">
        <v>803</v>
      </c>
      <c r="D308" s="316" t="s">
        <v>2209</v>
      </c>
      <c r="E308" s="317" t="s">
        <v>146</v>
      </c>
      <c r="F308" s="315" t="s">
        <v>146</v>
      </c>
      <c r="G308" s="316" t="s">
        <v>205</v>
      </c>
      <c r="H308" s="318" t="s">
        <v>1455</v>
      </c>
      <c r="I308" s="319" t="s">
        <v>1617</v>
      </c>
      <c r="J308" s="320" t="s">
        <v>201</v>
      </c>
      <c r="K308" s="321" t="s">
        <v>1579</v>
      </c>
      <c r="L308" s="321" t="s">
        <v>1518</v>
      </c>
    </row>
    <row r="309" spans="1:12" ht="14.4">
      <c r="A309" s="314">
        <v>1493201</v>
      </c>
      <c r="B309" s="315" t="s">
        <v>2210</v>
      </c>
      <c r="C309" s="315" t="s">
        <v>804</v>
      </c>
      <c r="D309" s="316" t="s">
        <v>2211</v>
      </c>
      <c r="E309" s="317" t="s">
        <v>1383</v>
      </c>
      <c r="F309" s="315" t="s">
        <v>1378</v>
      </c>
      <c r="G309" s="316" t="s">
        <v>1540</v>
      </c>
      <c r="H309" s="322" t="s">
        <v>1451</v>
      </c>
      <c r="I309" s="319" t="s">
        <v>1541</v>
      </c>
      <c r="J309" s="320" t="s">
        <v>1529</v>
      </c>
      <c r="K309" s="321" t="s">
        <v>1579</v>
      </c>
      <c r="L309" s="321" t="s">
        <v>1518</v>
      </c>
    </row>
    <row r="310" spans="1:12" ht="14.4">
      <c r="A310" s="314">
        <v>1494501</v>
      </c>
      <c r="B310" s="315" t="s">
        <v>2212</v>
      </c>
      <c r="C310" s="315" t="s">
        <v>805</v>
      </c>
      <c r="D310" s="316" t="s">
        <v>2213</v>
      </c>
      <c r="E310" s="317" t="s">
        <v>146</v>
      </c>
      <c r="F310" s="315" t="s">
        <v>146</v>
      </c>
      <c r="G310" s="316" t="s">
        <v>1732</v>
      </c>
      <c r="H310" s="322" t="s">
        <v>1444</v>
      </c>
      <c r="I310" s="319" t="s">
        <v>1733</v>
      </c>
      <c r="J310" s="320" t="s">
        <v>201</v>
      </c>
      <c r="K310" s="321" t="s">
        <v>1579</v>
      </c>
      <c r="L310" s="321" t="s">
        <v>1518</v>
      </c>
    </row>
    <row r="311" spans="1:12" ht="14.4">
      <c r="A311" s="314">
        <v>1495901</v>
      </c>
      <c r="B311" s="315" t="s">
        <v>2214</v>
      </c>
      <c r="C311" s="315" t="s">
        <v>806</v>
      </c>
      <c r="D311" s="316" t="s">
        <v>2215</v>
      </c>
      <c r="E311" s="317" t="s">
        <v>146</v>
      </c>
      <c r="F311" s="315" t="s">
        <v>146</v>
      </c>
      <c r="G311" s="316" t="s">
        <v>205</v>
      </c>
      <c r="H311" s="318" t="s">
        <v>1455</v>
      </c>
      <c r="I311" s="319" t="s">
        <v>1617</v>
      </c>
      <c r="J311" s="320" t="s">
        <v>201</v>
      </c>
      <c r="K311" s="321" t="s">
        <v>1579</v>
      </c>
      <c r="L311" s="321" t="s">
        <v>1518</v>
      </c>
    </row>
    <row r="312" spans="1:12" ht="14.4">
      <c r="A312" s="323">
        <v>1497301</v>
      </c>
      <c r="B312" s="315" t="s">
        <v>2216</v>
      </c>
      <c r="C312" s="315" t="s">
        <v>807</v>
      </c>
      <c r="D312" s="316" t="s">
        <v>2217</v>
      </c>
      <c r="E312" s="317" t="s">
        <v>1516</v>
      </c>
      <c r="F312" s="318" t="s">
        <v>146</v>
      </c>
      <c r="G312" s="319" t="s">
        <v>1605</v>
      </c>
      <c r="H312" s="322" t="s">
        <v>1456</v>
      </c>
      <c r="I312" s="319" t="s">
        <v>1606</v>
      </c>
      <c r="J312" s="320" t="s">
        <v>208</v>
      </c>
      <c r="K312" s="321" t="s">
        <v>1579</v>
      </c>
      <c r="L312" s="321" t="s">
        <v>1518</v>
      </c>
    </row>
    <row r="313" spans="1:12" ht="14.4">
      <c r="A313" s="323">
        <v>1497302</v>
      </c>
      <c r="B313" s="315" t="s">
        <v>2218</v>
      </c>
      <c r="C313" s="315" t="s">
        <v>808</v>
      </c>
      <c r="D313" s="316" t="s">
        <v>2219</v>
      </c>
      <c r="E313" s="317" t="s">
        <v>1516</v>
      </c>
      <c r="F313" s="318" t="s">
        <v>1389</v>
      </c>
      <c r="G313" s="319" t="s">
        <v>1605</v>
      </c>
      <c r="H313" s="322" t="s">
        <v>1456</v>
      </c>
      <c r="I313" s="319" t="s">
        <v>1606</v>
      </c>
      <c r="J313" s="320" t="s">
        <v>208</v>
      </c>
      <c r="K313" s="321" t="s">
        <v>1710</v>
      </c>
      <c r="L313" s="321" t="s">
        <v>1518</v>
      </c>
    </row>
    <row r="314" spans="1:12" ht="14.4">
      <c r="A314" s="314">
        <v>1498001</v>
      </c>
      <c r="B314" s="315" t="s">
        <v>2220</v>
      </c>
      <c r="C314" s="315" t="s">
        <v>809</v>
      </c>
      <c r="D314" s="316" t="s">
        <v>2221</v>
      </c>
      <c r="E314" s="317" t="s">
        <v>100</v>
      </c>
      <c r="F314" s="315" t="s">
        <v>1386</v>
      </c>
      <c r="G314" s="316" t="s">
        <v>204</v>
      </c>
      <c r="H314" s="322" t="s">
        <v>1475</v>
      </c>
      <c r="I314" s="319" t="s">
        <v>1399</v>
      </c>
      <c r="J314" s="320" t="s">
        <v>1561</v>
      </c>
      <c r="K314" s="321" t="s">
        <v>1614</v>
      </c>
      <c r="L314" s="321" t="s">
        <v>1518</v>
      </c>
    </row>
    <row r="315" spans="1:12" ht="14.4">
      <c r="A315" s="314">
        <v>1498201</v>
      </c>
      <c r="B315" s="315" t="s">
        <v>2222</v>
      </c>
      <c r="C315" s="315" t="s">
        <v>810</v>
      </c>
      <c r="D315" s="316" t="s">
        <v>2223</v>
      </c>
      <c r="E315" s="317" t="s">
        <v>83</v>
      </c>
      <c r="F315" s="315" t="s">
        <v>146</v>
      </c>
      <c r="G315" s="316" t="s">
        <v>207</v>
      </c>
      <c r="H315" s="322" t="s">
        <v>1435</v>
      </c>
      <c r="I315" s="319" t="s">
        <v>1468</v>
      </c>
      <c r="J315" s="320" t="s">
        <v>1525</v>
      </c>
      <c r="K315" s="321" t="s">
        <v>1579</v>
      </c>
      <c r="L315" s="321" t="s">
        <v>1518</v>
      </c>
    </row>
    <row r="316" spans="1:12" ht="14.4">
      <c r="A316" s="314">
        <v>1498301</v>
      </c>
      <c r="B316" s="315" t="s">
        <v>2224</v>
      </c>
      <c r="C316" s="315" t="s">
        <v>811</v>
      </c>
      <c r="D316" s="316" t="s">
        <v>2225</v>
      </c>
      <c r="E316" s="317" t="s">
        <v>83</v>
      </c>
      <c r="F316" s="315" t="s">
        <v>1392</v>
      </c>
      <c r="G316" s="316" t="s">
        <v>1582</v>
      </c>
      <c r="H316" s="322" t="s">
        <v>1459</v>
      </c>
      <c r="I316" s="319" t="s">
        <v>1583</v>
      </c>
      <c r="J316" s="320" t="s">
        <v>1525</v>
      </c>
      <c r="K316" s="321" t="s">
        <v>1927</v>
      </c>
      <c r="L316" s="321" t="s">
        <v>1518</v>
      </c>
    </row>
    <row r="317" spans="1:12" ht="14.4">
      <c r="A317" s="314">
        <v>1498601</v>
      </c>
      <c r="B317" s="315" t="s">
        <v>2226</v>
      </c>
      <c r="C317" s="315" t="s">
        <v>812</v>
      </c>
      <c r="D317" s="316" t="s">
        <v>2227</v>
      </c>
      <c r="E317" s="317" t="s">
        <v>83</v>
      </c>
      <c r="F317" s="315" t="s">
        <v>1378</v>
      </c>
      <c r="G317" s="316" t="s">
        <v>199</v>
      </c>
      <c r="H317" s="322" t="s">
        <v>1524</v>
      </c>
      <c r="I317" s="319" t="s">
        <v>1405</v>
      </c>
      <c r="J317" s="320" t="s">
        <v>1525</v>
      </c>
      <c r="K317" s="321" t="s">
        <v>1572</v>
      </c>
      <c r="L317" s="321" t="s">
        <v>1518</v>
      </c>
    </row>
    <row r="318" spans="1:12" ht="14.4">
      <c r="A318" s="314">
        <v>1501401</v>
      </c>
      <c r="B318" s="315" t="s">
        <v>2228</v>
      </c>
      <c r="C318" s="315" t="s">
        <v>813</v>
      </c>
      <c r="D318" s="316" t="s">
        <v>2229</v>
      </c>
      <c r="E318" s="317" t="s">
        <v>100</v>
      </c>
      <c r="F318" s="315" t="s">
        <v>1378</v>
      </c>
      <c r="G318" s="316" t="s">
        <v>204</v>
      </c>
      <c r="H318" s="322" t="s">
        <v>1475</v>
      </c>
      <c r="I318" s="319" t="s">
        <v>1399</v>
      </c>
      <c r="J318" s="320" t="s">
        <v>1561</v>
      </c>
      <c r="K318" s="321" t="s">
        <v>1579</v>
      </c>
      <c r="L318" s="321" t="s">
        <v>1518</v>
      </c>
    </row>
    <row r="319" spans="1:12" ht="14.4">
      <c r="A319" s="314">
        <v>1501601</v>
      </c>
      <c r="B319" s="315" t="s">
        <v>2230</v>
      </c>
      <c r="C319" s="315" t="s">
        <v>814</v>
      </c>
      <c r="D319" s="316" t="s">
        <v>2231</v>
      </c>
      <c r="E319" s="317" t="s">
        <v>1544</v>
      </c>
      <c r="F319" s="315" t="s">
        <v>146</v>
      </c>
      <c r="G319" s="316" t="s">
        <v>1689</v>
      </c>
      <c r="H319" s="322" t="s">
        <v>1690</v>
      </c>
      <c r="I319" s="319" t="s">
        <v>1691</v>
      </c>
      <c r="J319" s="320" t="s">
        <v>198</v>
      </c>
      <c r="K319" s="321" t="s">
        <v>1579</v>
      </c>
      <c r="L319" s="321" t="s">
        <v>1518</v>
      </c>
    </row>
    <row r="320" spans="1:12" ht="14.4">
      <c r="A320" s="314">
        <v>1505501</v>
      </c>
      <c r="B320" s="315" t="s">
        <v>2232</v>
      </c>
      <c r="C320" s="315" t="s">
        <v>815</v>
      </c>
      <c r="D320" s="316" t="s">
        <v>2233</v>
      </c>
      <c r="E320" s="317" t="s">
        <v>83</v>
      </c>
      <c r="F320" s="315" t="s">
        <v>146</v>
      </c>
      <c r="G320" s="316" t="s">
        <v>207</v>
      </c>
      <c r="H320" s="322" t="s">
        <v>1435</v>
      </c>
      <c r="I320" s="319" t="s">
        <v>1468</v>
      </c>
      <c r="J320" s="320" t="s">
        <v>1525</v>
      </c>
      <c r="K320" s="321" t="s">
        <v>1572</v>
      </c>
      <c r="L320" s="321" t="s">
        <v>1518</v>
      </c>
    </row>
    <row r="321" spans="1:12" ht="14.4">
      <c r="A321" s="314">
        <v>1506801</v>
      </c>
      <c r="B321" s="315" t="s">
        <v>2234</v>
      </c>
      <c r="C321" s="315" t="s">
        <v>816</v>
      </c>
      <c r="D321" s="316" t="s">
        <v>2235</v>
      </c>
      <c r="E321" s="317" t="s">
        <v>83</v>
      </c>
      <c r="F321" s="315" t="s">
        <v>146</v>
      </c>
      <c r="G321" s="316" t="s">
        <v>206</v>
      </c>
      <c r="H321" s="322" t="s">
        <v>1483</v>
      </c>
      <c r="I321" s="319" t="s">
        <v>1410</v>
      </c>
      <c r="J321" s="320" t="s">
        <v>1525</v>
      </c>
      <c r="K321" s="321" t="s">
        <v>1579</v>
      </c>
      <c r="L321" s="321" t="s">
        <v>1518</v>
      </c>
    </row>
    <row r="322" spans="1:12" ht="14.4">
      <c r="A322" s="314">
        <v>1508201</v>
      </c>
      <c r="B322" s="315" t="s">
        <v>2236</v>
      </c>
      <c r="C322" s="315" t="s">
        <v>817</v>
      </c>
      <c r="D322" s="316" t="s">
        <v>2237</v>
      </c>
      <c r="E322" s="317" t="s">
        <v>146</v>
      </c>
      <c r="F322" s="315" t="s">
        <v>146</v>
      </c>
      <c r="G322" s="316" t="s">
        <v>1732</v>
      </c>
      <c r="H322" s="322" t="s">
        <v>1444</v>
      </c>
      <c r="I322" s="319" t="s">
        <v>1733</v>
      </c>
      <c r="J322" s="320" t="s">
        <v>201</v>
      </c>
      <c r="K322" s="321" t="s">
        <v>1572</v>
      </c>
      <c r="L322" s="321" t="s">
        <v>1518</v>
      </c>
    </row>
    <row r="323" spans="1:12" ht="14.4">
      <c r="A323" s="314">
        <v>1509601</v>
      </c>
      <c r="B323" s="315" t="s">
        <v>2238</v>
      </c>
      <c r="C323" s="315" t="s">
        <v>818</v>
      </c>
      <c r="D323" s="316" t="s">
        <v>2239</v>
      </c>
      <c r="E323" s="317" t="s">
        <v>1383</v>
      </c>
      <c r="F323" s="315" t="s">
        <v>146</v>
      </c>
      <c r="G323" s="316" t="s">
        <v>1620</v>
      </c>
      <c r="H323" s="322" t="s">
        <v>1621</v>
      </c>
      <c r="I323" s="319" t="s">
        <v>1622</v>
      </c>
      <c r="J323" s="320" t="s">
        <v>1529</v>
      </c>
      <c r="K323" s="321" t="s">
        <v>1590</v>
      </c>
      <c r="L323" s="321" t="s">
        <v>1518</v>
      </c>
    </row>
    <row r="324" spans="1:12" ht="14.4">
      <c r="A324" s="314">
        <v>1511001</v>
      </c>
      <c r="B324" s="315" t="s">
        <v>2240</v>
      </c>
      <c r="C324" s="315" t="s">
        <v>819</v>
      </c>
      <c r="D324" s="316" t="s">
        <v>2241</v>
      </c>
      <c r="E324" s="317" t="s">
        <v>100</v>
      </c>
      <c r="F324" s="315" t="s">
        <v>146</v>
      </c>
      <c r="G324" s="316" t="s">
        <v>1564</v>
      </c>
      <c r="H324" s="322" t="s">
        <v>1565</v>
      </c>
      <c r="I324" s="319" t="s">
        <v>1566</v>
      </c>
      <c r="J324" s="320" t="s">
        <v>1561</v>
      </c>
      <c r="K324" s="321" t="s">
        <v>1579</v>
      </c>
      <c r="L324" s="321" t="s">
        <v>1518</v>
      </c>
    </row>
    <row r="325" spans="1:12" ht="14.4">
      <c r="A325" s="314">
        <v>1511101</v>
      </c>
      <c r="B325" s="315" t="s">
        <v>2242</v>
      </c>
      <c r="C325" s="315" t="s">
        <v>820</v>
      </c>
      <c r="D325" s="316" t="s">
        <v>2243</v>
      </c>
      <c r="E325" s="317" t="s">
        <v>83</v>
      </c>
      <c r="F325" s="315" t="s">
        <v>146</v>
      </c>
      <c r="G325" s="316" t="s">
        <v>1446</v>
      </c>
      <c r="H325" s="322" t="s">
        <v>1442</v>
      </c>
      <c r="I325" s="319" t="s">
        <v>1381</v>
      </c>
      <c r="J325" s="320" t="s">
        <v>1525</v>
      </c>
      <c r="K325" s="321" t="s">
        <v>1579</v>
      </c>
      <c r="L325" s="321" t="s">
        <v>1518</v>
      </c>
    </row>
    <row r="326" spans="1:12" ht="14.4">
      <c r="A326" s="314">
        <v>1511201</v>
      </c>
      <c r="B326" s="315" t="s">
        <v>2244</v>
      </c>
      <c r="C326" s="315" t="s">
        <v>821</v>
      </c>
      <c r="D326" s="316" t="s">
        <v>2245</v>
      </c>
      <c r="E326" s="317" t="s">
        <v>83</v>
      </c>
      <c r="F326" s="315" t="s">
        <v>1392</v>
      </c>
      <c r="G326" s="316" t="s">
        <v>2012</v>
      </c>
      <c r="H326" s="322" t="s">
        <v>1438</v>
      </c>
      <c r="I326" s="319" t="s">
        <v>2013</v>
      </c>
      <c r="J326" s="320" t="s">
        <v>1525</v>
      </c>
      <c r="K326" s="321" t="s">
        <v>1927</v>
      </c>
      <c r="L326" s="321" t="s">
        <v>1518</v>
      </c>
    </row>
    <row r="327" spans="1:12" ht="14.4">
      <c r="A327" s="314">
        <v>1511301</v>
      </c>
      <c r="B327" s="315" t="s">
        <v>2246</v>
      </c>
      <c r="C327" s="315" t="s">
        <v>822</v>
      </c>
      <c r="D327" s="316" t="s">
        <v>2247</v>
      </c>
      <c r="E327" s="317" t="s">
        <v>83</v>
      </c>
      <c r="F327" s="315" t="s">
        <v>146</v>
      </c>
      <c r="G327" s="316" t="s">
        <v>1446</v>
      </c>
      <c r="H327" s="322" t="s">
        <v>1442</v>
      </c>
      <c r="I327" s="319" t="s">
        <v>1381</v>
      </c>
      <c r="J327" s="320" t="s">
        <v>1525</v>
      </c>
      <c r="K327" s="321" t="s">
        <v>1579</v>
      </c>
      <c r="L327" s="321" t="s">
        <v>1518</v>
      </c>
    </row>
    <row r="328" spans="1:12" ht="14.4">
      <c r="A328" s="314">
        <v>1513701</v>
      </c>
      <c r="B328" s="315" t="s">
        <v>2248</v>
      </c>
      <c r="C328" s="315" t="s">
        <v>823</v>
      </c>
      <c r="D328" s="316" t="s">
        <v>2249</v>
      </c>
      <c r="E328" s="317" t="s">
        <v>146</v>
      </c>
      <c r="F328" s="315" t="s">
        <v>146</v>
      </c>
      <c r="G328" s="316" t="s">
        <v>202</v>
      </c>
      <c r="H328" s="322" t="s">
        <v>1443</v>
      </c>
      <c r="I328" s="319" t="s">
        <v>1569</v>
      </c>
      <c r="J328" s="320" t="s">
        <v>201</v>
      </c>
      <c r="K328" s="321" t="s">
        <v>1572</v>
      </c>
      <c r="L328" s="321" t="s">
        <v>1518</v>
      </c>
    </row>
    <row r="329" spans="1:12" ht="14.4">
      <c r="A329" s="314">
        <v>1515301</v>
      </c>
      <c r="B329" s="315" t="s">
        <v>2250</v>
      </c>
      <c r="C329" s="315" t="s">
        <v>824</v>
      </c>
      <c r="D329" s="316" t="s">
        <v>2251</v>
      </c>
      <c r="E329" s="317" t="s">
        <v>146</v>
      </c>
      <c r="F329" s="315" t="s">
        <v>1386</v>
      </c>
      <c r="G329" s="316" t="s">
        <v>1732</v>
      </c>
      <c r="H329" s="322" t="s">
        <v>1444</v>
      </c>
      <c r="I329" s="319" t="s">
        <v>1733</v>
      </c>
      <c r="J329" s="320" t="s">
        <v>201</v>
      </c>
      <c r="K329" s="321" t="s">
        <v>1614</v>
      </c>
      <c r="L329" s="321" t="s">
        <v>1518</v>
      </c>
    </row>
    <row r="330" spans="1:12" ht="14.4">
      <c r="A330" s="314">
        <v>1515401</v>
      </c>
      <c r="B330" s="315" t="s">
        <v>2252</v>
      </c>
      <c r="C330" s="315" t="s">
        <v>825</v>
      </c>
      <c r="D330" s="316" t="s">
        <v>2253</v>
      </c>
      <c r="E330" s="317" t="s">
        <v>146</v>
      </c>
      <c r="F330" s="315" t="s">
        <v>1386</v>
      </c>
      <c r="G330" s="316" t="s">
        <v>1732</v>
      </c>
      <c r="H330" s="322" t="s">
        <v>1444</v>
      </c>
      <c r="I330" s="319" t="s">
        <v>1733</v>
      </c>
      <c r="J330" s="320" t="s">
        <v>201</v>
      </c>
      <c r="K330" s="321" t="s">
        <v>1614</v>
      </c>
      <c r="L330" s="321" t="s">
        <v>1518</v>
      </c>
    </row>
    <row r="331" spans="1:12" ht="14.4">
      <c r="A331" s="314">
        <v>1516401</v>
      </c>
      <c r="B331" s="315" t="s">
        <v>2254</v>
      </c>
      <c r="C331" s="315" t="s">
        <v>826</v>
      </c>
      <c r="D331" s="316" t="s">
        <v>2255</v>
      </c>
      <c r="E331" s="317" t="s">
        <v>100</v>
      </c>
      <c r="F331" s="315" t="s">
        <v>146</v>
      </c>
      <c r="G331" s="316" t="s">
        <v>204</v>
      </c>
      <c r="H331" s="322" t="s">
        <v>1475</v>
      </c>
      <c r="I331" s="319" t="s">
        <v>1399</v>
      </c>
      <c r="J331" s="320" t="s">
        <v>1561</v>
      </c>
      <c r="K331" s="321" t="s">
        <v>1579</v>
      </c>
      <c r="L331" s="321" t="s">
        <v>1518</v>
      </c>
    </row>
    <row r="332" spans="1:12" ht="14.4">
      <c r="A332" s="314">
        <v>1517001</v>
      </c>
      <c r="B332" s="315" t="s">
        <v>2256</v>
      </c>
      <c r="C332" s="315" t="s">
        <v>827</v>
      </c>
      <c r="D332" s="316" t="s">
        <v>2257</v>
      </c>
      <c r="E332" s="317" t="s">
        <v>83</v>
      </c>
      <c r="F332" s="315" t="s">
        <v>1392</v>
      </c>
      <c r="G332" s="316" t="s">
        <v>2012</v>
      </c>
      <c r="H332" s="322" t="s">
        <v>1438</v>
      </c>
      <c r="I332" s="319" t="s">
        <v>2013</v>
      </c>
      <c r="J332" s="320" t="s">
        <v>1525</v>
      </c>
      <c r="K332" s="321" t="s">
        <v>1927</v>
      </c>
      <c r="L332" s="321" t="s">
        <v>1518</v>
      </c>
    </row>
    <row r="333" spans="1:12" ht="14.4">
      <c r="A333" s="314">
        <v>1517301</v>
      </c>
      <c r="B333" s="315" t="s">
        <v>2258</v>
      </c>
      <c r="C333" s="315" t="s">
        <v>828</v>
      </c>
      <c r="D333" s="316" t="s">
        <v>2259</v>
      </c>
      <c r="E333" s="317" t="s">
        <v>83</v>
      </c>
      <c r="F333" s="315" t="s">
        <v>1386</v>
      </c>
      <c r="G333" s="316" t="s">
        <v>199</v>
      </c>
      <c r="H333" s="322" t="s">
        <v>1524</v>
      </c>
      <c r="I333" s="319" t="s">
        <v>1405</v>
      </c>
      <c r="J333" s="320" t="s">
        <v>1525</v>
      </c>
      <c r="K333" s="321" t="s">
        <v>1614</v>
      </c>
      <c r="L333" s="321" t="s">
        <v>1518</v>
      </c>
    </row>
    <row r="334" spans="1:12" ht="14.4">
      <c r="A334" s="314">
        <v>1517801</v>
      </c>
      <c r="B334" s="315" t="s">
        <v>2260</v>
      </c>
      <c r="C334" s="315" t="s">
        <v>829</v>
      </c>
      <c r="D334" s="316" t="s">
        <v>2261</v>
      </c>
      <c r="E334" s="317" t="s">
        <v>100</v>
      </c>
      <c r="F334" s="315" t="s">
        <v>146</v>
      </c>
      <c r="G334" s="316" t="s">
        <v>1778</v>
      </c>
      <c r="H334" s="322" t="s">
        <v>1779</v>
      </c>
      <c r="I334" s="319" t="s">
        <v>1413</v>
      </c>
      <c r="J334" s="320" t="s">
        <v>1561</v>
      </c>
      <c r="K334" s="321" t="s">
        <v>1579</v>
      </c>
      <c r="L334" s="321" t="s">
        <v>1518</v>
      </c>
    </row>
    <row r="335" spans="1:12" ht="14.4">
      <c r="A335" s="314">
        <v>1517802</v>
      </c>
      <c r="B335" s="315" t="s">
        <v>2262</v>
      </c>
      <c r="C335" s="315" t="s">
        <v>830</v>
      </c>
      <c r="D335" s="316" t="s">
        <v>2263</v>
      </c>
      <c r="E335" s="317" t="s">
        <v>100</v>
      </c>
      <c r="F335" s="315" t="s">
        <v>1389</v>
      </c>
      <c r="G335" s="316" t="s">
        <v>1778</v>
      </c>
      <c r="H335" s="322" t="s">
        <v>1779</v>
      </c>
      <c r="I335" s="319" t="s">
        <v>1413</v>
      </c>
      <c r="J335" s="320" t="s">
        <v>1561</v>
      </c>
      <c r="K335" s="321" t="s">
        <v>1598</v>
      </c>
      <c r="L335" s="321" t="s">
        <v>1518</v>
      </c>
    </row>
    <row r="336" spans="1:12" ht="14.4">
      <c r="A336" s="314">
        <v>1519201</v>
      </c>
      <c r="B336" s="315" t="s">
        <v>2264</v>
      </c>
      <c r="C336" s="315" t="s">
        <v>831</v>
      </c>
      <c r="D336" s="316" t="s">
        <v>2265</v>
      </c>
      <c r="E336" s="317" t="s">
        <v>100</v>
      </c>
      <c r="F336" s="315" t="s">
        <v>146</v>
      </c>
      <c r="G336" s="316" t="s">
        <v>216</v>
      </c>
      <c r="H336" s="322" t="s">
        <v>1452</v>
      </c>
      <c r="I336" s="319" t="s">
        <v>1408</v>
      </c>
      <c r="J336" s="320" t="s">
        <v>1561</v>
      </c>
      <c r="K336" s="321" t="s">
        <v>1579</v>
      </c>
      <c r="L336" s="321" t="s">
        <v>1518</v>
      </c>
    </row>
    <row r="337" spans="1:12" ht="14.4">
      <c r="A337" s="314">
        <v>1519301</v>
      </c>
      <c r="B337" s="315" t="s">
        <v>2266</v>
      </c>
      <c r="C337" s="315" t="s">
        <v>1466</v>
      </c>
      <c r="D337" s="316" t="s">
        <v>2267</v>
      </c>
      <c r="E337" s="317" t="s">
        <v>146</v>
      </c>
      <c r="F337" s="315" t="s">
        <v>1386</v>
      </c>
      <c r="G337" s="316" t="s">
        <v>1706</v>
      </c>
      <c r="H337" s="322" t="s">
        <v>1470</v>
      </c>
      <c r="I337" s="319" t="s">
        <v>1707</v>
      </c>
      <c r="J337" s="320" t="s">
        <v>201</v>
      </c>
      <c r="K337" s="321" t="s">
        <v>1614</v>
      </c>
      <c r="L337" s="321" t="s">
        <v>1518</v>
      </c>
    </row>
    <row r="338" spans="1:12" ht="14.4">
      <c r="A338" s="323">
        <v>1519801</v>
      </c>
      <c r="B338" s="315" t="s">
        <v>2268</v>
      </c>
      <c r="C338" s="315" t="s">
        <v>832</v>
      </c>
      <c r="D338" s="316" t="s">
        <v>2269</v>
      </c>
      <c r="E338" s="317" t="s">
        <v>1516</v>
      </c>
      <c r="F338" s="318" t="s">
        <v>1378</v>
      </c>
      <c r="G338" s="319" t="s">
        <v>1605</v>
      </c>
      <c r="H338" s="322" t="s">
        <v>1456</v>
      </c>
      <c r="I338" s="319" t="s">
        <v>1606</v>
      </c>
      <c r="J338" s="320" t="s">
        <v>208</v>
      </c>
      <c r="K338" s="321" t="s">
        <v>1579</v>
      </c>
      <c r="L338" s="321" t="s">
        <v>1518</v>
      </c>
    </row>
    <row r="339" spans="1:12" ht="14.4">
      <c r="A339" s="314">
        <v>1520501</v>
      </c>
      <c r="B339" s="315" t="s">
        <v>2270</v>
      </c>
      <c r="C339" s="315" t="s">
        <v>833</v>
      </c>
      <c r="D339" s="316" t="s">
        <v>2271</v>
      </c>
      <c r="E339" s="317" t="s">
        <v>83</v>
      </c>
      <c r="F339" s="315" t="s">
        <v>146</v>
      </c>
      <c r="G339" s="316" t="s">
        <v>2012</v>
      </c>
      <c r="H339" s="322" t="s">
        <v>1438</v>
      </c>
      <c r="I339" s="319" t="s">
        <v>2013</v>
      </c>
      <c r="J339" s="320" t="s">
        <v>1525</v>
      </c>
      <c r="K339" s="321" t="s">
        <v>1572</v>
      </c>
      <c r="L339" s="321" t="s">
        <v>1518</v>
      </c>
    </row>
    <row r="340" spans="1:12" ht="14.4">
      <c r="A340" s="314">
        <v>1521901</v>
      </c>
      <c r="B340" s="315" t="s">
        <v>2272</v>
      </c>
      <c r="C340" s="315" t="s">
        <v>834</v>
      </c>
      <c r="D340" s="316" t="s">
        <v>2273</v>
      </c>
      <c r="E340" s="317" t="s">
        <v>100</v>
      </c>
      <c r="F340" s="315" t="s">
        <v>1378</v>
      </c>
      <c r="G340" s="316" t="s">
        <v>209</v>
      </c>
      <c r="H340" s="322" t="s">
        <v>1482</v>
      </c>
      <c r="I340" s="319" t="s">
        <v>1420</v>
      </c>
      <c r="J340" s="320" t="s">
        <v>1561</v>
      </c>
      <c r="K340" s="321" t="s">
        <v>1579</v>
      </c>
      <c r="L340" s="321" t="s">
        <v>1518</v>
      </c>
    </row>
    <row r="341" spans="1:12" ht="14.4">
      <c r="A341" s="323">
        <v>1523301</v>
      </c>
      <c r="B341" s="315" t="s">
        <v>2274</v>
      </c>
      <c r="C341" s="315" t="s">
        <v>835</v>
      </c>
      <c r="D341" s="316" t="s">
        <v>2275</v>
      </c>
      <c r="E341" s="317" t="s">
        <v>1516</v>
      </c>
      <c r="F341" s="318" t="s">
        <v>146</v>
      </c>
      <c r="G341" s="319" t="s">
        <v>214</v>
      </c>
      <c r="H341" s="322" t="s">
        <v>1478</v>
      </c>
      <c r="I341" s="319" t="s">
        <v>1479</v>
      </c>
      <c r="J341" s="320" t="s">
        <v>208</v>
      </c>
      <c r="K341" s="321" t="s">
        <v>1579</v>
      </c>
      <c r="L341" s="321" t="s">
        <v>1518</v>
      </c>
    </row>
    <row r="342" spans="1:12" ht="14.4">
      <c r="A342" s="314">
        <v>1524701</v>
      </c>
      <c r="B342" s="315" t="s">
        <v>2276</v>
      </c>
      <c r="C342" s="315" t="s">
        <v>2277</v>
      </c>
      <c r="D342" s="316" t="s">
        <v>2278</v>
      </c>
      <c r="E342" s="317" t="s">
        <v>83</v>
      </c>
      <c r="F342" s="315" t="s">
        <v>146</v>
      </c>
      <c r="G342" s="316" t="s">
        <v>206</v>
      </c>
      <c r="H342" s="322" t="s">
        <v>1483</v>
      </c>
      <c r="I342" s="319" t="s">
        <v>1410</v>
      </c>
      <c r="J342" s="320" t="s">
        <v>1525</v>
      </c>
      <c r="K342" s="321" t="s">
        <v>1579</v>
      </c>
      <c r="L342" s="321" t="s">
        <v>1518</v>
      </c>
    </row>
    <row r="343" spans="1:12" ht="14.4">
      <c r="A343" s="314">
        <v>1528801</v>
      </c>
      <c r="B343" s="315" t="s">
        <v>2279</v>
      </c>
      <c r="C343" s="315" t="s">
        <v>836</v>
      </c>
      <c r="D343" s="316" t="s">
        <v>2280</v>
      </c>
      <c r="E343" s="317" t="s">
        <v>83</v>
      </c>
      <c r="F343" s="315" t="s">
        <v>146</v>
      </c>
      <c r="G343" s="316" t="s">
        <v>1446</v>
      </c>
      <c r="H343" s="322" t="s">
        <v>1442</v>
      </c>
      <c r="I343" s="319" t="s">
        <v>1381</v>
      </c>
      <c r="J343" s="320" t="s">
        <v>1525</v>
      </c>
      <c r="K343" s="321" t="s">
        <v>1579</v>
      </c>
      <c r="L343" s="321" t="s">
        <v>1518</v>
      </c>
    </row>
    <row r="344" spans="1:12" ht="14.4">
      <c r="A344" s="314">
        <v>1530101</v>
      </c>
      <c r="B344" s="315" t="s">
        <v>2281</v>
      </c>
      <c r="C344" s="315" t="s">
        <v>837</v>
      </c>
      <c r="D344" s="316" t="s">
        <v>2282</v>
      </c>
      <c r="E344" s="317" t="s">
        <v>146</v>
      </c>
      <c r="F344" s="315" t="s">
        <v>146</v>
      </c>
      <c r="G344" s="316" t="s">
        <v>534</v>
      </c>
      <c r="H344" s="322" t="s">
        <v>1445</v>
      </c>
      <c r="I344" s="319" t="s">
        <v>1890</v>
      </c>
      <c r="J344" s="320" t="s">
        <v>201</v>
      </c>
      <c r="K344" s="321" t="s">
        <v>1590</v>
      </c>
      <c r="L344" s="321" t="s">
        <v>1518</v>
      </c>
    </row>
    <row r="345" spans="1:12" ht="14.4">
      <c r="A345" s="314">
        <v>1530201</v>
      </c>
      <c r="B345" s="315" t="s">
        <v>2283</v>
      </c>
      <c r="C345" s="315" t="s">
        <v>838</v>
      </c>
      <c r="D345" s="316" t="s">
        <v>2284</v>
      </c>
      <c r="E345" s="317" t="s">
        <v>146</v>
      </c>
      <c r="F345" s="315" t="s">
        <v>1392</v>
      </c>
      <c r="G345" s="316" t="s">
        <v>534</v>
      </c>
      <c r="H345" s="322" t="s">
        <v>1445</v>
      </c>
      <c r="I345" s="319" t="s">
        <v>1890</v>
      </c>
      <c r="J345" s="320" t="s">
        <v>201</v>
      </c>
      <c r="K345" s="321" t="s">
        <v>1729</v>
      </c>
      <c r="L345" s="321" t="s">
        <v>1518</v>
      </c>
    </row>
    <row r="346" spans="1:12" ht="14.4">
      <c r="A346" s="314">
        <v>1531501</v>
      </c>
      <c r="B346" s="315" t="s">
        <v>2285</v>
      </c>
      <c r="C346" s="315" t="s">
        <v>839</v>
      </c>
      <c r="D346" s="316" t="s">
        <v>2286</v>
      </c>
      <c r="E346" s="317" t="s">
        <v>146</v>
      </c>
      <c r="F346" s="315" t="s">
        <v>146</v>
      </c>
      <c r="G346" s="316" t="s">
        <v>1706</v>
      </c>
      <c r="H346" s="322" t="s">
        <v>1470</v>
      </c>
      <c r="I346" s="319" t="s">
        <v>1707</v>
      </c>
      <c r="J346" s="320" t="s">
        <v>201</v>
      </c>
      <c r="K346" s="321" t="s">
        <v>1579</v>
      </c>
      <c r="L346" s="321" t="s">
        <v>1518</v>
      </c>
    </row>
    <row r="347" spans="1:12" ht="14.4">
      <c r="A347" s="314">
        <v>1531502</v>
      </c>
      <c r="B347" s="315" t="s">
        <v>2287</v>
      </c>
      <c r="C347" s="315" t="s">
        <v>840</v>
      </c>
      <c r="D347" s="316" t="s">
        <v>2288</v>
      </c>
      <c r="E347" s="317" t="s">
        <v>146</v>
      </c>
      <c r="F347" s="315" t="s">
        <v>1389</v>
      </c>
      <c r="G347" s="316" t="s">
        <v>1706</v>
      </c>
      <c r="H347" s="322" t="s">
        <v>1470</v>
      </c>
      <c r="I347" s="319" t="s">
        <v>1707</v>
      </c>
      <c r="J347" s="320" t="s">
        <v>201</v>
      </c>
      <c r="K347" s="321" t="s">
        <v>1598</v>
      </c>
      <c r="L347" s="321" t="s">
        <v>1518</v>
      </c>
    </row>
    <row r="348" spans="1:12" ht="14.4">
      <c r="A348" s="314">
        <v>1532101</v>
      </c>
      <c r="B348" s="315" t="s">
        <v>2289</v>
      </c>
      <c r="C348" s="315" t="s">
        <v>841</v>
      </c>
      <c r="D348" s="316" t="s">
        <v>2290</v>
      </c>
      <c r="E348" s="317" t="s">
        <v>1383</v>
      </c>
      <c r="F348" s="315" t="s">
        <v>146</v>
      </c>
      <c r="G348" s="316" t="s">
        <v>1620</v>
      </c>
      <c r="H348" s="322" t="s">
        <v>1621</v>
      </c>
      <c r="I348" s="319" t="s">
        <v>1622</v>
      </c>
      <c r="J348" s="320" t="s">
        <v>1529</v>
      </c>
      <c r="K348" s="321" t="s">
        <v>1572</v>
      </c>
      <c r="L348" s="321" t="s">
        <v>1518</v>
      </c>
    </row>
    <row r="349" spans="1:12" ht="14.4">
      <c r="A349" s="314">
        <v>1532901</v>
      </c>
      <c r="B349" s="315" t="s">
        <v>2291</v>
      </c>
      <c r="C349" s="315" t="s">
        <v>842</v>
      </c>
      <c r="D349" s="316" t="s">
        <v>2292</v>
      </c>
      <c r="E349" s="317" t="s">
        <v>1383</v>
      </c>
      <c r="F349" s="315" t="s">
        <v>146</v>
      </c>
      <c r="G349" s="316" t="s">
        <v>1528</v>
      </c>
      <c r="H349" s="322" t="s">
        <v>1436</v>
      </c>
      <c r="I349" s="319" t="s">
        <v>1421</v>
      </c>
      <c r="J349" s="320" t="s">
        <v>1529</v>
      </c>
      <c r="K349" s="321" t="s">
        <v>1579</v>
      </c>
      <c r="L349" s="321" t="s">
        <v>1518</v>
      </c>
    </row>
    <row r="350" spans="1:12" ht="14.4">
      <c r="A350" s="314">
        <v>1534201</v>
      </c>
      <c r="B350" s="315" t="s">
        <v>2293</v>
      </c>
      <c r="C350" s="315" t="s">
        <v>843</v>
      </c>
      <c r="D350" s="316" t="s">
        <v>2294</v>
      </c>
      <c r="E350" s="317" t="s">
        <v>1544</v>
      </c>
      <c r="F350" s="315" t="s">
        <v>146</v>
      </c>
      <c r="G350" s="316" t="s">
        <v>200</v>
      </c>
      <c r="H350" s="322" t="s">
        <v>1546</v>
      </c>
      <c r="I350" s="319" t="s">
        <v>1396</v>
      </c>
      <c r="J350" s="320" t="s">
        <v>198</v>
      </c>
      <c r="K350" s="321" t="s">
        <v>1579</v>
      </c>
      <c r="L350" s="321" t="s">
        <v>1518</v>
      </c>
    </row>
    <row r="351" spans="1:12" ht="14.4">
      <c r="A351" s="314">
        <v>1534202</v>
      </c>
      <c r="B351" s="315" t="s">
        <v>2295</v>
      </c>
      <c r="C351" s="315" t="s">
        <v>844</v>
      </c>
      <c r="D351" s="316" t="s">
        <v>2296</v>
      </c>
      <c r="E351" s="317" t="s">
        <v>1544</v>
      </c>
      <c r="F351" s="315" t="s">
        <v>1389</v>
      </c>
      <c r="G351" s="316" t="s">
        <v>200</v>
      </c>
      <c r="H351" s="322" t="s">
        <v>1546</v>
      </c>
      <c r="I351" s="319" t="s">
        <v>1396</v>
      </c>
      <c r="J351" s="320" t="s">
        <v>198</v>
      </c>
      <c r="K351" s="321" t="s">
        <v>1710</v>
      </c>
      <c r="L351" s="321" t="s">
        <v>1518</v>
      </c>
    </row>
    <row r="352" spans="1:12" ht="14.4">
      <c r="A352" s="314">
        <v>1538401</v>
      </c>
      <c r="B352" s="315" t="s">
        <v>2297</v>
      </c>
      <c r="C352" s="315" t="s">
        <v>845</v>
      </c>
      <c r="D352" s="316" t="s">
        <v>2298</v>
      </c>
      <c r="E352" s="317" t="s">
        <v>83</v>
      </c>
      <c r="F352" s="315" t="s">
        <v>146</v>
      </c>
      <c r="G352" s="316" t="s">
        <v>1536</v>
      </c>
      <c r="H352" s="322" t="s">
        <v>1437</v>
      </c>
      <c r="I352" s="319" t="s">
        <v>1537</v>
      </c>
      <c r="J352" s="320" t="s">
        <v>1525</v>
      </c>
      <c r="K352" s="321" t="s">
        <v>1719</v>
      </c>
      <c r="L352" s="321" t="s">
        <v>1518</v>
      </c>
    </row>
    <row r="353" spans="1:12" ht="14.4">
      <c r="A353" s="314">
        <v>1538501</v>
      </c>
      <c r="B353" s="315" t="s">
        <v>2299</v>
      </c>
      <c r="C353" s="315" t="s">
        <v>846</v>
      </c>
      <c r="D353" s="316" t="s">
        <v>2300</v>
      </c>
      <c r="E353" s="317" t="s">
        <v>83</v>
      </c>
      <c r="F353" s="315" t="s">
        <v>1392</v>
      </c>
      <c r="G353" s="316" t="s">
        <v>199</v>
      </c>
      <c r="H353" s="322" t="s">
        <v>1524</v>
      </c>
      <c r="I353" s="319" t="s">
        <v>1405</v>
      </c>
      <c r="J353" s="320" t="s">
        <v>1525</v>
      </c>
      <c r="K353" s="321" t="s">
        <v>1729</v>
      </c>
      <c r="L353" s="321" t="s">
        <v>1518</v>
      </c>
    </row>
    <row r="354" spans="1:12" ht="14.4">
      <c r="A354" s="314">
        <v>1539701</v>
      </c>
      <c r="B354" s="315" t="s">
        <v>2301</v>
      </c>
      <c r="C354" s="315" t="s">
        <v>847</v>
      </c>
      <c r="D354" s="316" t="s">
        <v>2302</v>
      </c>
      <c r="E354" s="317" t="s">
        <v>1544</v>
      </c>
      <c r="F354" s="315" t="s">
        <v>146</v>
      </c>
      <c r="G354" s="316" t="s">
        <v>1689</v>
      </c>
      <c r="H354" s="322" t="s">
        <v>1690</v>
      </c>
      <c r="I354" s="319" t="s">
        <v>1691</v>
      </c>
      <c r="J354" s="320" t="s">
        <v>198</v>
      </c>
      <c r="K354" s="321" t="s">
        <v>1579</v>
      </c>
      <c r="L354" s="321" t="s">
        <v>1518</v>
      </c>
    </row>
    <row r="355" spans="1:12" ht="14.4">
      <c r="A355" s="314">
        <v>1540401</v>
      </c>
      <c r="B355" s="315" t="s">
        <v>2303</v>
      </c>
      <c r="C355" s="315" t="s">
        <v>848</v>
      </c>
      <c r="D355" s="316" t="s">
        <v>2304</v>
      </c>
      <c r="E355" s="317" t="s">
        <v>1544</v>
      </c>
      <c r="F355" s="315" t="s">
        <v>146</v>
      </c>
      <c r="G355" s="316" t="s">
        <v>1484</v>
      </c>
      <c r="H355" s="322" t="s">
        <v>1627</v>
      </c>
      <c r="I355" s="319" t="s">
        <v>1628</v>
      </c>
      <c r="J355" s="320" t="s">
        <v>198</v>
      </c>
      <c r="K355" s="321" t="s">
        <v>1579</v>
      </c>
      <c r="L355" s="321" t="s">
        <v>1518</v>
      </c>
    </row>
    <row r="356" spans="1:12" ht="14.4">
      <c r="A356" s="314">
        <v>1541101</v>
      </c>
      <c r="B356" s="315" t="s">
        <v>2305</v>
      </c>
      <c r="C356" s="315" t="s">
        <v>849</v>
      </c>
      <c r="D356" s="316" t="s">
        <v>2306</v>
      </c>
      <c r="E356" s="317" t="s">
        <v>83</v>
      </c>
      <c r="F356" s="315" t="s">
        <v>146</v>
      </c>
      <c r="G356" s="316" t="s">
        <v>1536</v>
      </c>
      <c r="H356" s="322" t="s">
        <v>1437</v>
      </c>
      <c r="I356" s="319" t="s">
        <v>1537</v>
      </c>
      <c r="J356" s="320" t="s">
        <v>1525</v>
      </c>
      <c r="K356" s="321" t="s">
        <v>1572</v>
      </c>
      <c r="L356" s="321" t="s">
        <v>1518</v>
      </c>
    </row>
    <row r="357" spans="1:12" ht="14.4">
      <c r="A357" s="314">
        <v>1542501</v>
      </c>
      <c r="B357" s="315" t="s">
        <v>2307</v>
      </c>
      <c r="C357" s="315" t="s">
        <v>850</v>
      </c>
      <c r="D357" s="316" t="s">
        <v>2308</v>
      </c>
      <c r="E357" s="317" t="s">
        <v>146</v>
      </c>
      <c r="F357" s="315" t="s">
        <v>146</v>
      </c>
      <c r="G357" s="316" t="s">
        <v>205</v>
      </c>
      <c r="H357" s="318" t="s">
        <v>1455</v>
      </c>
      <c r="I357" s="319" t="s">
        <v>1617</v>
      </c>
      <c r="J357" s="320" t="s">
        <v>201</v>
      </c>
      <c r="K357" s="321" t="s">
        <v>1579</v>
      </c>
      <c r="L357" s="321" t="s">
        <v>1518</v>
      </c>
    </row>
    <row r="358" spans="1:12" ht="14.4">
      <c r="A358" s="314">
        <v>1542502</v>
      </c>
      <c r="B358" s="315" t="s">
        <v>2309</v>
      </c>
      <c r="C358" s="315" t="s">
        <v>851</v>
      </c>
      <c r="D358" s="316" t="s">
        <v>2310</v>
      </c>
      <c r="E358" s="317" t="s">
        <v>146</v>
      </c>
      <c r="F358" s="315" t="s">
        <v>1389</v>
      </c>
      <c r="G358" s="316" t="s">
        <v>205</v>
      </c>
      <c r="H358" s="318" t="s">
        <v>1455</v>
      </c>
      <c r="I358" s="319" t="s">
        <v>1617</v>
      </c>
      <c r="J358" s="320" t="s">
        <v>201</v>
      </c>
      <c r="K358" s="321" t="s">
        <v>1744</v>
      </c>
      <c r="L358" s="321" t="s">
        <v>1518</v>
      </c>
    </row>
    <row r="359" spans="1:12" ht="14.4">
      <c r="A359" s="314">
        <v>1542503</v>
      </c>
      <c r="B359" s="315" t="s">
        <v>2311</v>
      </c>
      <c r="C359" s="315" t="s">
        <v>852</v>
      </c>
      <c r="D359" s="316" t="s">
        <v>2312</v>
      </c>
      <c r="E359" s="317" t="s">
        <v>146</v>
      </c>
      <c r="F359" s="315" t="s">
        <v>1389</v>
      </c>
      <c r="G359" s="316" t="s">
        <v>205</v>
      </c>
      <c r="H359" s="318" t="s">
        <v>1455</v>
      </c>
      <c r="I359" s="319" t="s">
        <v>1617</v>
      </c>
      <c r="J359" s="320" t="s">
        <v>201</v>
      </c>
      <c r="K359" s="321" t="s">
        <v>1598</v>
      </c>
      <c r="L359" s="321" t="s">
        <v>1518</v>
      </c>
    </row>
    <row r="360" spans="1:12" ht="14.4">
      <c r="A360" s="314">
        <v>1543801</v>
      </c>
      <c r="B360" s="315" t="s">
        <v>2313</v>
      </c>
      <c r="C360" s="315" t="s">
        <v>853</v>
      </c>
      <c r="D360" s="316" t="s">
        <v>2314</v>
      </c>
      <c r="E360" s="317" t="s">
        <v>146</v>
      </c>
      <c r="F360" s="315" t="s">
        <v>146</v>
      </c>
      <c r="G360" s="316" t="s">
        <v>534</v>
      </c>
      <c r="H360" s="322" t="s">
        <v>1445</v>
      </c>
      <c r="I360" s="319" t="s">
        <v>1890</v>
      </c>
      <c r="J360" s="320" t="s">
        <v>201</v>
      </c>
      <c r="K360" s="321" t="s">
        <v>1572</v>
      </c>
      <c r="L360" s="321" t="s">
        <v>1518</v>
      </c>
    </row>
    <row r="361" spans="1:12" ht="14.4">
      <c r="A361" s="323">
        <v>1544601</v>
      </c>
      <c r="B361" s="315" t="s">
        <v>2315</v>
      </c>
      <c r="C361" s="315" t="s">
        <v>854</v>
      </c>
      <c r="D361" s="316" t="s">
        <v>2316</v>
      </c>
      <c r="E361" s="317" t="s">
        <v>1516</v>
      </c>
      <c r="F361" s="318" t="s">
        <v>146</v>
      </c>
      <c r="G361" s="319" t="s">
        <v>1550</v>
      </c>
      <c r="H361" s="322" t="s">
        <v>1447</v>
      </c>
      <c r="I361" s="319" t="s">
        <v>1551</v>
      </c>
      <c r="J361" s="320" t="s">
        <v>208</v>
      </c>
      <c r="K361" s="321" t="s">
        <v>1579</v>
      </c>
      <c r="L361" s="321" t="s">
        <v>1518</v>
      </c>
    </row>
    <row r="362" spans="1:12" ht="14.4">
      <c r="A362" s="323">
        <v>1545201</v>
      </c>
      <c r="B362" s="315" t="s">
        <v>2317</v>
      </c>
      <c r="C362" s="315" t="s">
        <v>855</v>
      </c>
      <c r="D362" s="316" t="s">
        <v>2318</v>
      </c>
      <c r="E362" s="317" t="s">
        <v>1516</v>
      </c>
      <c r="F362" s="318" t="s">
        <v>146</v>
      </c>
      <c r="G362" s="319" t="s">
        <v>214</v>
      </c>
      <c r="H362" s="322" t="s">
        <v>1478</v>
      </c>
      <c r="I362" s="319" t="s">
        <v>1479</v>
      </c>
      <c r="J362" s="320" t="s">
        <v>208</v>
      </c>
      <c r="K362" s="321" t="s">
        <v>1579</v>
      </c>
      <c r="L362" s="321" t="s">
        <v>1518</v>
      </c>
    </row>
    <row r="363" spans="1:12" ht="14.4">
      <c r="A363" s="323">
        <v>1545901</v>
      </c>
      <c r="B363" s="315" t="s">
        <v>2319</v>
      </c>
      <c r="C363" s="315" t="s">
        <v>856</v>
      </c>
      <c r="D363" s="316" t="s">
        <v>2320</v>
      </c>
      <c r="E363" s="317" t="s">
        <v>1516</v>
      </c>
      <c r="F363" s="318" t="s">
        <v>146</v>
      </c>
      <c r="G363" s="319" t="s">
        <v>1644</v>
      </c>
      <c r="H363" s="322" t="s">
        <v>1453</v>
      </c>
      <c r="I363" s="319" t="s">
        <v>1645</v>
      </c>
      <c r="J363" s="320" t="s">
        <v>208</v>
      </c>
      <c r="K363" s="321" t="s">
        <v>1579</v>
      </c>
      <c r="L363" s="321" t="s">
        <v>1518</v>
      </c>
    </row>
    <row r="364" spans="1:12" ht="14.4">
      <c r="A364" s="314">
        <v>1546601</v>
      </c>
      <c r="B364" s="315" t="s">
        <v>2321</v>
      </c>
      <c r="C364" s="315" t="s">
        <v>857</v>
      </c>
      <c r="D364" s="316" t="s">
        <v>2322</v>
      </c>
      <c r="E364" s="317" t="s">
        <v>83</v>
      </c>
      <c r="F364" s="315" t="s">
        <v>146</v>
      </c>
      <c r="G364" s="316" t="s">
        <v>207</v>
      </c>
      <c r="H364" s="322" t="s">
        <v>1435</v>
      </c>
      <c r="I364" s="319" t="s">
        <v>1468</v>
      </c>
      <c r="J364" s="320" t="s">
        <v>1525</v>
      </c>
      <c r="K364" s="321" t="s">
        <v>1579</v>
      </c>
      <c r="L364" s="321" t="s">
        <v>1518</v>
      </c>
    </row>
    <row r="365" spans="1:12" ht="14.4">
      <c r="A365" s="323">
        <v>1547901</v>
      </c>
      <c r="B365" s="315" t="s">
        <v>2323</v>
      </c>
      <c r="C365" s="315" t="s">
        <v>858</v>
      </c>
      <c r="D365" s="316" t="s">
        <v>2324</v>
      </c>
      <c r="E365" s="317" t="s">
        <v>1516</v>
      </c>
      <c r="F365" s="318" t="s">
        <v>146</v>
      </c>
      <c r="G365" s="319" t="s">
        <v>1480</v>
      </c>
      <c r="H365" s="322" t="s">
        <v>1448</v>
      </c>
      <c r="I365" s="319" t="s">
        <v>1481</v>
      </c>
      <c r="J365" s="320" t="s">
        <v>208</v>
      </c>
      <c r="K365" s="321" t="s">
        <v>1579</v>
      </c>
      <c r="L365" s="321" t="s">
        <v>1518</v>
      </c>
    </row>
    <row r="366" spans="1:12" ht="14.4">
      <c r="A366" s="314">
        <v>1550501</v>
      </c>
      <c r="B366" s="315" t="s">
        <v>2325</v>
      </c>
      <c r="C366" s="315" t="s">
        <v>2326</v>
      </c>
      <c r="D366" s="316" t="s">
        <v>2327</v>
      </c>
      <c r="E366" s="317" t="s">
        <v>83</v>
      </c>
      <c r="F366" s="315" t="s">
        <v>146</v>
      </c>
      <c r="G366" s="316" t="s">
        <v>1536</v>
      </c>
      <c r="H366" s="322" t="s">
        <v>1437</v>
      </c>
      <c r="I366" s="319" t="s">
        <v>1537</v>
      </c>
      <c r="J366" s="320" t="s">
        <v>1525</v>
      </c>
      <c r="K366" s="321" t="s">
        <v>1579</v>
      </c>
      <c r="L366" s="321" t="s">
        <v>1518</v>
      </c>
    </row>
    <row r="367" spans="1:12" ht="14.4">
      <c r="A367" s="314">
        <v>1552101</v>
      </c>
      <c r="B367" s="315" t="s">
        <v>2328</v>
      </c>
      <c r="C367" s="315" t="s">
        <v>859</v>
      </c>
      <c r="D367" s="316" t="s">
        <v>2329</v>
      </c>
      <c r="E367" s="317" t="s">
        <v>100</v>
      </c>
      <c r="F367" s="315" t="s">
        <v>146</v>
      </c>
      <c r="G367" s="316" t="s">
        <v>1564</v>
      </c>
      <c r="H367" s="322" t="s">
        <v>1565</v>
      </c>
      <c r="I367" s="319" t="s">
        <v>1566</v>
      </c>
      <c r="J367" s="320" t="s">
        <v>1561</v>
      </c>
      <c r="K367" s="321" t="s">
        <v>1579</v>
      </c>
      <c r="L367" s="321" t="s">
        <v>1518</v>
      </c>
    </row>
    <row r="368" spans="1:12" ht="14.4">
      <c r="A368" s="314">
        <v>1553401</v>
      </c>
      <c r="B368" s="315" t="s">
        <v>2330</v>
      </c>
      <c r="C368" s="315" t="s">
        <v>860</v>
      </c>
      <c r="D368" s="316" t="s">
        <v>2331</v>
      </c>
      <c r="E368" s="317" t="s">
        <v>1383</v>
      </c>
      <c r="F368" s="315" t="s">
        <v>146</v>
      </c>
      <c r="G368" s="316" t="s">
        <v>1682</v>
      </c>
      <c r="H368" s="322" t="s">
        <v>1454</v>
      </c>
      <c r="I368" s="319" t="s">
        <v>1414</v>
      </c>
      <c r="J368" s="320" t="s">
        <v>1529</v>
      </c>
      <c r="K368" s="321" t="s">
        <v>1572</v>
      </c>
      <c r="L368" s="321" t="s">
        <v>1518</v>
      </c>
    </row>
    <row r="369" spans="1:12" ht="14.4">
      <c r="A369" s="314">
        <v>1554801</v>
      </c>
      <c r="B369" s="315" t="s">
        <v>2332</v>
      </c>
      <c r="C369" s="315" t="s">
        <v>861</v>
      </c>
      <c r="D369" s="316" t="s">
        <v>2333</v>
      </c>
      <c r="E369" s="317" t="s">
        <v>1383</v>
      </c>
      <c r="F369" s="315" t="s">
        <v>146</v>
      </c>
      <c r="G369" s="316" t="s">
        <v>1528</v>
      </c>
      <c r="H369" s="322" t="s">
        <v>1436</v>
      </c>
      <c r="I369" s="319" t="s">
        <v>1421</v>
      </c>
      <c r="J369" s="320" t="s">
        <v>1529</v>
      </c>
      <c r="K369" s="321" t="s">
        <v>1572</v>
      </c>
      <c r="L369" s="321" t="s">
        <v>1518</v>
      </c>
    </row>
    <row r="370" spans="1:12" ht="14.4">
      <c r="A370" s="314">
        <v>1556201</v>
      </c>
      <c r="B370" s="315" t="s">
        <v>2334</v>
      </c>
      <c r="C370" s="315" t="s">
        <v>862</v>
      </c>
      <c r="D370" s="316" t="s">
        <v>2335</v>
      </c>
      <c r="E370" s="317" t="s">
        <v>1383</v>
      </c>
      <c r="F370" s="315" t="s">
        <v>146</v>
      </c>
      <c r="G370" s="316" t="s">
        <v>1528</v>
      </c>
      <c r="H370" s="322" t="s">
        <v>1436</v>
      </c>
      <c r="I370" s="319" t="s">
        <v>1421</v>
      </c>
      <c r="J370" s="320" t="s">
        <v>1529</v>
      </c>
      <c r="K370" s="321" t="s">
        <v>1579</v>
      </c>
      <c r="L370" s="321" t="s">
        <v>1518</v>
      </c>
    </row>
    <row r="371" spans="1:12" ht="14.4">
      <c r="A371" s="314">
        <v>1557501</v>
      </c>
      <c r="B371" s="315" t="s">
        <v>2336</v>
      </c>
      <c r="C371" s="315" t="s">
        <v>863</v>
      </c>
      <c r="D371" s="316" t="s">
        <v>2337</v>
      </c>
      <c r="E371" s="317" t="s">
        <v>1383</v>
      </c>
      <c r="F371" s="315" t="s">
        <v>146</v>
      </c>
      <c r="G371" s="316" t="s">
        <v>1682</v>
      </c>
      <c r="H371" s="322" t="s">
        <v>1454</v>
      </c>
      <c r="I371" s="319" t="s">
        <v>1414</v>
      </c>
      <c r="J371" s="320" t="s">
        <v>1529</v>
      </c>
      <c r="K371" s="321" t="s">
        <v>1572</v>
      </c>
      <c r="L371" s="321" t="s">
        <v>1518</v>
      </c>
    </row>
    <row r="372" spans="1:12" ht="14.4">
      <c r="A372" s="314">
        <v>1558201</v>
      </c>
      <c r="B372" s="315" t="s">
        <v>2338</v>
      </c>
      <c r="C372" s="315" t="s">
        <v>864</v>
      </c>
      <c r="D372" s="316" t="s">
        <v>2339</v>
      </c>
      <c r="E372" s="317" t="s">
        <v>1383</v>
      </c>
      <c r="F372" s="315" t="s">
        <v>146</v>
      </c>
      <c r="G372" s="316" t="s">
        <v>1682</v>
      </c>
      <c r="H372" s="322" t="s">
        <v>1454</v>
      </c>
      <c r="I372" s="319" t="s">
        <v>1414</v>
      </c>
      <c r="J372" s="320" t="s">
        <v>1529</v>
      </c>
      <c r="K372" s="321" t="s">
        <v>1572</v>
      </c>
      <c r="L372" s="321" t="s">
        <v>1518</v>
      </c>
    </row>
    <row r="373" spans="1:12" ht="14.4">
      <c r="A373" s="314">
        <v>1560301</v>
      </c>
      <c r="B373" s="315" t="s">
        <v>2340</v>
      </c>
      <c r="C373" s="315" t="s">
        <v>865</v>
      </c>
      <c r="D373" s="316" t="s">
        <v>2341</v>
      </c>
      <c r="E373" s="317" t="s">
        <v>1544</v>
      </c>
      <c r="F373" s="315" t="s">
        <v>146</v>
      </c>
      <c r="G373" s="316" t="s">
        <v>1661</v>
      </c>
      <c r="H373" s="322" t="s">
        <v>1662</v>
      </c>
      <c r="I373" s="319" t="s">
        <v>1663</v>
      </c>
      <c r="J373" s="320" t="s">
        <v>198</v>
      </c>
      <c r="K373" s="321" t="s">
        <v>1579</v>
      </c>
      <c r="L373" s="321" t="s">
        <v>1518</v>
      </c>
    </row>
    <row r="374" spans="1:12" ht="14.4">
      <c r="A374" s="323">
        <v>1560401</v>
      </c>
      <c r="B374" s="315" t="s">
        <v>2342</v>
      </c>
      <c r="C374" s="315" t="s">
        <v>866</v>
      </c>
      <c r="D374" s="316" t="s">
        <v>2343</v>
      </c>
      <c r="E374" s="317" t="s">
        <v>1516</v>
      </c>
      <c r="F374" s="318" t="s">
        <v>146</v>
      </c>
      <c r="G374" s="319" t="s">
        <v>1605</v>
      </c>
      <c r="H374" s="322" t="s">
        <v>1456</v>
      </c>
      <c r="I374" s="319" t="s">
        <v>1606</v>
      </c>
      <c r="J374" s="320" t="s">
        <v>208</v>
      </c>
      <c r="K374" s="321" t="s">
        <v>1579</v>
      </c>
      <c r="L374" s="321" t="s">
        <v>1518</v>
      </c>
    </row>
    <row r="375" spans="1:12" ht="14.4">
      <c r="A375" s="314">
        <v>1563001</v>
      </c>
      <c r="B375" s="315" t="s">
        <v>2344</v>
      </c>
      <c r="C375" s="315" t="s">
        <v>867</v>
      </c>
      <c r="D375" s="316" t="s">
        <v>2345</v>
      </c>
      <c r="E375" s="317" t="s">
        <v>83</v>
      </c>
      <c r="F375" s="315" t="s">
        <v>146</v>
      </c>
      <c r="G375" s="316" t="s">
        <v>1446</v>
      </c>
      <c r="H375" s="322" t="s">
        <v>1442</v>
      </c>
      <c r="I375" s="319" t="s">
        <v>1381</v>
      </c>
      <c r="J375" s="320" t="s">
        <v>1525</v>
      </c>
      <c r="K375" s="321" t="s">
        <v>1579</v>
      </c>
      <c r="L375" s="321" t="s">
        <v>1518</v>
      </c>
    </row>
    <row r="376" spans="1:12" ht="14.4">
      <c r="A376" s="314">
        <v>1564401</v>
      </c>
      <c r="B376" s="315" t="s">
        <v>2346</v>
      </c>
      <c r="C376" s="315" t="s">
        <v>868</v>
      </c>
      <c r="D376" s="316" t="s">
        <v>2347</v>
      </c>
      <c r="E376" s="317" t="s">
        <v>1383</v>
      </c>
      <c r="F376" s="315" t="s">
        <v>146</v>
      </c>
      <c r="G376" s="316" t="s">
        <v>1656</v>
      </c>
      <c r="H376" s="322" t="s">
        <v>1469</v>
      </c>
      <c r="I376" s="319" t="s">
        <v>1428</v>
      </c>
      <c r="J376" s="320" t="s">
        <v>1529</v>
      </c>
      <c r="K376" s="321" t="s">
        <v>1579</v>
      </c>
      <c r="L376" s="321" t="s">
        <v>1518</v>
      </c>
    </row>
    <row r="377" spans="1:12" ht="14.4">
      <c r="A377" s="314">
        <v>1569901</v>
      </c>
      <c r="B377" s="315" t="s">
        <v>2348</v>
      </c>
      <c r="C377" s="315" t="s">
        <v>869</v>
      </c>
      <c r="D377" s="316" t="s">
        <v>2349</v>
      </c>
      <c r="E377" s="317" t="s">
        <v>83</v>
      </c>
      <c r="F377" s="315" t="s">
        <v>146</v>
      </c>
      <c r="G377" s="316" t="s">
        <v>199</v>
      </c>
      <c r="H377" s="322" t="s">
        <v>1524</v>
      </c>
      <c r="I377" s="319" t="s">
        <v>1405</v>
      </c>
      <c r="J377" s="320" t="s">
        <v>1525</v>
      </c>
      <c r="K377" s="321" t="s">
        <v>1579</v>
      </c>
      <c r="L377" s="321" t="s">
        <v>1518</v>
      </c>
    </row>
    <row r="378" spans="1:12" ht="14.4">
      <c r="A378" s="314">
        <v>1572601</v>
      </c>
      <c r="B378" s="315" t="s">
        <v>2350</v>
      </c>
      <c r="C378" s="315" t="s">
        <v>870</v>
      </c>
      <c r="D378" s="316" t="s">
        <v>2351</v>
      </c>
      <c r="E378" s="317" t="s">
        <v>1544</v>
      </c>
      <c r="F378" s="315" t="s">
        <v>146</v>
      </c>
      <c r="G378" s="316" t="s">
        <v>1689</v>
      </c>
      <c r="H378" s="322" t="s">
        <v>1690</v>
      </c>
      <c r="I378" s="319" t="s">
        <v>1691</v>
      </c>
      <c r="J378" s="320" t="s">
        <v>198</v>
      </c>
      <c r="K378" s="321" t="s">
        <v>1579</v>
      </c>
      <c r="L378" s="321" t="s">
        <v>1518</v>
      </c>
    </row>
    <row r="379" spans="1:12" ht="14.4">
      <c r="A379" s="314">
        <v>1574001</v>
      </c>
      <c r="B379" s="315" t="s">
        <v>2352</v>
      </c>
      <c r="C379" s="315" t="s">
        <v>871</v>
      </c>
      <c r="D379" s="316" t="s">
        <v>2353</v>
      </c>
      <c r="E379" s="317" t="s">
        <v>1383</v>
      </c>
      <c r="F379" s="315" t="s">
        <v>146</v>
      </c>
      <c r="G379" s="316" t="s">
        <v>203</v>
      </c>
      <c r="H379" s="318" t="s">
        <v>1976</v>
      </c>
      <c r="I379" s="319" t="s">
        <v>1977</v>
      </c>
      <c r="J379" s="320" t="s">
        <v>1529</v>
      </c>
      <c r="K379" s="321" t="s">
        <v>1579</v>
      </c>
      <c r="L379" s="321" t="s">
        <v>1518</v>
      </c>
    </row>
    <row r="380" spans="1:12" ht="14.4">
      <c r="A380" s="314">
        <v>1575301</v>
      </c>
      <c r="B380" s="315" t="s">
        <v>2354</v>
      </c>
      <c r="C380" s="315" t="s">
        <v>872</v>
      </c>
      <c r="D380" s="316" t="s">
        <v>2355</v>
      </c>
      <c r="E380" s="317" t="s">
        <v>1383</v>
      </c>
      <c r="F380" s="315" t="s">
        <v>146</v>
      </c>
      <c r="G380" s="316" t="s">
        <v>1656</v>
      </c>
      <c r="H380" s="318" t="s">
        <v>1469</v>
      </c>
      <c r="I380" s="319" t="s">
        <v>1428</v>
      </c>
      <c r="J380" s="320" t="s">
        <v>1529</v>
      </c>
      <c r="K380" s="321" t="s">
        <v>1579</v>
      </c>
      <c r="L380" s="321" t="s">
        <v>1518</v>
      </c>
    </row>
    <row r="381" spans="1:12" ht="14.4">
      <c r="A381" s="314">
        <v>1578101</v>
      </c>
      <c r="B381" s="315" t="s">
        <v>2356</v>
      </c>
      <c r="C381" s="315" t="s">
        <v>873</v>
      </c>
      <c r="D381" s="316" t="s">
        <v>2357</v>
      </c>
      <c r="E381" s="317" t="s">
        <v>1383</v>
      </c>
      <c r="F381" s="315" t="s">
        <v>146</v>
      </c>
      <c r="G381" s="316" t="s">
        <v>203</v>
      </c>
      <c r="H381" s="322" t="s">
        <v>1976</v>
      </c>
      <c r="I381" s="319" t="s">
        <v>1977</v>
      </c>
      <c r="J381" s="320" t="s">
        <v>1529</v>
      </c>
      <c r="K381" s="321" t="s">
        <v>1579</v>
      </c>
      <c r="L381" s="321" t="s">
        <v>1518</v>
      </c>
    </row>
    <row r="382" spans="1:12" ht="14.4">
      <c r="A382" s="314">
        <v>1578102</v>
      </c>
      <c r="B382" s="315" t="s">
        <v>2358</v>
      </c>
      <c r="C382" s="315" t="s">
        <v>874</v>
      </c>
      <c r="D382" s="316" t="s">
        <v>2359</v>
      </c>
      <c r="E382" s="317" t="s">
        <v>1383</v>
      </c>
      <c r="F382" s="315" t="s">
        <v>1389</v>
      </c>
      <c r="G382" s="316" t="s">
        <v>203</v>
      </c>
      <c r="H382" s="322" t="s">
        <v>1976</v>
      </c>
      <c r="I382" s="319" t="s">
        <v>1977</v>
      </c>
      <c r="J382" s="320" t="s">
        <v>1529</v>
      </c>
      <c r="K382" s="321" t="s">
        <v>1744</v>
      </c>
      <c r="L382" s="321" t="s">
        <v>1518</v>
      </c>
    </row>
    <row r="383" spans="1:12" ht="14.4">
      <c r="A383" s="314">
        <v>1580801</v>
      </c>
      <c r="B383" s="315" t="s">
        <v>2360</v>
      </c>
      <c r="C383" s="315" t="s">
        <v>875</v>
      </c>
      <c r="D383" s="316" t="s">
        <v>2361</v>
      </c>
      <c r="E383" s="317" t="s">
        <v>1383</v>
      </c>
      <c r="F383" s="315" t="s">
        <v>146</v>
      </c>
      <c r="G383" s="316" t="s">
        <v>1540</v>
      </c>
      <c r="H383" s="318" t="s">
        <v>1451</v>
      </c>
      <c r="I383" s="319" t="s">
        <v>1541</v>
      </c>
      <c r="J383" s="320" t="s">
        <v>1529</v>
      </c>
      <c r="K383" s="321" t="s">
        <v>1572</v>
      </c>
      <c r="L383" s="321" t="s">
        <v>1518</v>
      </c>
    </row>
    <row r="384" spans="1:12" ht="14.4">
      <c r="A384" s="314">
        <v>1582201</v>
      </c>
      <c r="B384" s="315" t="s">
        <v>2362</v>
      </c>
      <c r="C384" s="315" t="s">
        <v>876</v>
      </c>
      <c r="D384" s="316" t="s">
        <v>2363</v>
      </c>
      <c r="E384" s="317" t="s">
        <v>1383</v>
      </c>
      <c r="F384" s="315" t="s">
        <v>146</v>
      </c>
      <c r="G384" s="316" t="s">
        <v>1620</v>
      </c>
      <c r="H384" s="318" t="s">
        <v>1621</v>
      </c>
      <c r="I384" s="319" t="s">
        <v>1622</v>
      </c>
      <c r="J384" s="320" t="s">
        <v>1529</v>
      </c>
      <c r="K384" s="321" t="s">
        <v>1579</v>
      </c>
      <c r="L384" s="321" t="s">
        <v>1518</v>
      </c>
    </row>
    <row r="385" spans="1:12" ht="14.4">
      <c r="A385" s="314">
        <v>1583601</v>
      </c>
      <c r="B385" s="315" t="s">
        <v>2364</v>
      </c>
      <c r="C385" s="315" t="s">
        <v>2365</v>
      </c>
      <c r="D385" s="316" t="s">
        <v>2366</v>
      </c>
      <c r="E385" s="317" t="s">
        <v>1383</v>
      </c>
      <c r="F385" s="315" t="s">
        <v>146</v>
      </c>
      <c r="G385" s="316" t="s">
        <v>203</v>
      </c>
      <c r="H385" s="318" t="s">
        <v>1976</v>
      </c>
      <c r="I385" s="319" t="s">
        <v>1977</v>
      </c>
      <c r="J385" s="320" t="s">
        <v>1529</v>
      </c>
      <c r="K385" s="321" t="s">
        <v>1579</v>
      </c>
      <c r="L385" s="321" t="s">
        <v>1518</v>
      </c>
    </row>
    <row r="386" spans="1:12" ht="14.4">
      <c r="A386" s="314">
        <v>1584901</v>
      </c>
      <c r="B386" s="315" t="s">
        <v>2367</v>
      </c>
      <c r="C386" s="315" t="s">
        <v>877</v>
      </c>
      <c r="D386" s="316" t="s">
        <v>2368</v>
      </c>
      <c r="E386" s="317" t="s">
        <v>1383</v>
      </c>
      <c r="F386" s="315" t="s">
        <v>146</v>
      </c>
      <c r="G386" s="316" t="s">
        <v>1682</v>
      </c>
      <c r="H386" s="322" t="s">
        <v>1454</v>
      </c>
      <c r="I386" s="319" t="s">
        <v>1414</v>
      </c>
      <c r="J386" s="320" t="s">
        <v>1529</v>
      </c>
      <c r="K386" s="321" t="s">
        <v>1579</v>
      </c>
      <c r="L386" s="321" t="s">
        <v>1518</v>
      </c>
    </row>
    <row r="387" spans="1:12" ht="14.4">
      <c r="A387" s="314">
        <v>1585701</v>
      </c>
      <c r="B387" s="315" t="s">
        <v>2369</v>
      </c>
      <c r="C387" s="315" t="s">
        <v>878</v>
      </c>
      <c r="D387" s="316" t="s">
        <v>2370</v>
      </c>
      <c r="E387" s="317" t="s">
        <v>1383</v>
      </c>
      <c r="F387" s="315" t="s">
        <v>146</v>
      </c>
      <c r="G387" s="316" t="s">
        <v>1528</v>
      </c>
      <c r="H387" s="318" t="s">
        <v>1436</v>
      </c>
      <c r="I387" s="319" t="s">
        <v>1421</v>
      </c>
      <c r="J387" s="320" t="s">
        <v>1529</v>
      </c>
      <c r="K387" s="321" t="s">
        <v>1579</v>
      </c>
      <c r="L387" s="321" t="s">
        <v>1518</v>
      </c>
    </row>
    <row r="388" spans="1:12" ht="14.4">
      <c r="A388" s="314">
        <v>1585702</v>
      </c>
      <c r="B388" s="315" t="s">
        <v>2371</v>
      </c>
      <c r="C388" s="315" t="s">
        <v>879</v>
      </c>
      <c r="D388" s="316" t="s">
        <v>2372</v>
      </c>
      <c r="E388" s="317" t="s">
        <v>1383</v>
      </c>
      <c r="F388" s="315" t="s">
        <v>1389</v>
      </c>
      <c r="G388" s="316" t="s">
        <v>1528</v>
      </c>
      <c r="H388" s="318" t="s">
        <v>1436</v>
      </c>
      <c r="I388" s="319" t="s">
        <v>1421</v>
      </c>
      <c r="J388" s="320" t="s">
        <v>1529</v>
      </c>
      <c r="K388" s="321" t="s">
        <v>1710</v>
      </c>
      <c r="L388" s="321" t="s">
        <v>1518</v>
      </c>
    </row>
    <row r="389" spans="1:12" ht="14.4">
      <c r="A389" s="314">
        <v>1586301</v>
      </c>
      <c r="B389" s="315" t="s">
        <v>2373</v>
      </c>
      <c r="C389" s="315" t="s">
        <v>880</v>
      </c>
      <c r="D389" s="316" t="s">
        <v>2374</v>
      </c>
      <c r="E389" s="317" t="s">
        <v>1383</v>
      </c>
      <c r="F389" s="315" t="s">
        <v>146</v>
      </c>
      <c r="G389" s="316" t="s">
        <v>203</v>
      </c>
      <c r="H389" s="318" t="s">
        <v>1976</v>
      </c>
      <c r="I389" s="319" t="s">
        <v>1977</v>
      </c>
      <c r="J389" s="320" t="s">
        <v>1529</v>
      </c>
      <c r="K389" s="321" t="s">
        <v>1579</v>
      </c>
      <c r="L389" s="321" t="s">
        <v>1518</v>
      </c>
    </row>
    <row r="390" spans="1:12" ht="14.4">
      <c r="A390" s="314">
        <v>1587701</v>
      </c>
      <c r="B390" s="315" t="s">
        <v>2375</v>
      </c>
      <c r="C390" s="315" t="s">
        <v>881</v>
      </c>
      <c r="D390" s="316" t="s">
        <v>2376</v>
      </c>
      <c r="E390" s="317" t="s">
        <v>1383</v>
      </c>
      <c r="F390" s="315" t="s">
        <v>146</v>
      </c>
      <c r="G390" s="316" t="s">
        <v>1656</v>
      </c>
      <c r="H390" s="318" t="s">
        <v>1469</v>
      </c>
      <c r="I390" s="319" t="s">
        <v>1428</v>
      </c>
      <c r="J390" s="320" t="s">
        <v>1529</v>
      </c>
      <c r="K390" s="321" t="s">
        <v>1579</v>
      </c>
      <c r="L390" s="321" t="s">
        <v>1518</v>
      </c>
    </row>
    <row r="391" spans="1:12" ht="14.4">
      <c r="A391" s="314">
        <v>1588401</v>
      </c>
      <c r="B391" s="315" t="s">
        <v>2377</v>
      </c>
      <c r="C391" s="315" t="s">
        <v>882</v>
      </c>
      <c r="D391" s="316" t="s">
        <v>2378</v>
      </c>
      <c r="E391" s="317" t="s">
        <v>1383</v>
      </c>
      <c r="F391" s="315" t="s">
        <v>146</v>
      </c>
      <c r="G391" s="316" t="s">
        <v>203</v>
      </c>
      <c r="H391" s="318" t="s">
        <v>1976</v>
      </c>
      <c r="I391" s="319" t="s">
        <v>1977</v>
      </c>
      <c r="J391" s="320" t="s">
        <v>1529</v>
      </c>
      <c r="K391" s="321" t="s">
        <v>1579</v>
      </c>
      <c r="L391" s="321" t="s">
        <v>1518</v>
      </c>
    </row>
    <row r="392" spans="1:12" ht="14.4">
      <c r="A392" s="314">
        <v>1588701</v>
      </c>
      <c r="B392" s="315" t="s">
        <v>2379</v>
      </c>
      <c r="C392" s="315" t="s">
        <v>883</v>
      </c>
      <c r="D392" s="316" t="s">
        <v>2380</v>
      </c>
      <c r="E392" s="317" t="s">
        <v>1383</v>
      </c>
      <c r="F392" s="315" t="s">
        <v>146</v>
      </c>
      <c r="G392" s="316" t="s">
        <v>203</v>
      </c>
      <c r="H392" s="318" t="s">
        <v>1976</v>
      </c>
      <c r="I392" s="319" t="s">
        <v>1977</v>
      </c>
      <c r="J392" s="320" t="s">
        <v>1529</v>
      </c>
      <c r="K392" s="321" t="s">
        <v>1579</v>
      </c>
      <c r="L392" s="321" t="s">
        <v>1518</v>
      </c>
    </row>
    <row r="393" spans="1:12" ht="14.4">
      <c r="A393" s="314">
        <v>1588901</v>
      </c>
      <c r="B393" s="315" t="s">
        <v>2381</v>
      </c>
      <c r="C393" s="315" t="s">
        <v>884</v>
      </c>
      <c r="D393" s="316" t="s">
        <v>2382</v>
      </c>
      <c r="E393" s="317" t="s">
        <v>100</v>
      </c>
      <c r="F393" s="315" t="s">
        <v>1378</v>
      </c>
      <c r="G393" s="316" t="s">
        <v>1650</v>
      </c>
      <c r="H393" s="322" t="s">
        <v>1440</v>
      </c>
      <c r="I393" s="319" t="s">
        <v>1651</v>
      </c>
      <c r="J393" s="320" t="s">
        <v>1561</v>
      </c>
      <c r="K393" s="321" t="s">
        <v>1579</v>
      </c>
      <c r="L393" s="321" t="s">
        <v>1518</v>
      </c>
    </row>
    <row r="394" spans="1:12" ht="14.4">
      <c r="A394" s="314">
        <v>1589401</v>
      </c>
      <c r="B394" s="315" t="s">
        <v>2383</v>
      </c>
      <c r="C394" s="315" t="s">
        <v>885</v>
      </c>
      <c r="D394" s="316" t="s">
        <v>2384</v>
      </c>
      <c r="E394" s="317" t="s">
        <v>1544</v>
      </c>
      <c r="F394" s="315" t="s">
        <v>146</v>
      </c>
      <c r="G394" s="316" t="s">
        <v>1689</v>
      </c>
      <c r="H394" s="322" t="s">
        <v>1690</v>
      </c>
      <c r="I394" s="319" t="s">
        <v>1691</v>
      </c>
      <c r="J394" s="320" t="s">
        <v>198</v>
      </c>
      <c r="K394" s="321" t="s">
        <v>1579</v>
      </c>
      <c r="L394" s="321" t="s">
        <v>1518</v>
      </c>
    </row>
    <row r="395" spans="1:12" ht="14.4">
      <c r="A395" s="314">
        <v>1590401</v>
      </c>
      <c r="B395" s="315" t="s">
        <v>2385</v>
      </c>
      <c r="C395" s="315" t="s">
        <v>2386</v>
      </c>
      <c r="D395" s="316" t="s">
        <v>2387</v>
      </c>
      <c r="E395" s="317" t="s">
        <v>100</v>
      </c>
      <c r="F395" s="315" t="s">
        <v>146</v>
      </c>
      <c r="G395" s="316" t="s">
        <v>1778</v>
      </c>
      <c r="H395" s="322" t="s">
        <v>1779</v>
      </c>
      <c r="I395" s="319" t="s">
        <v>1413</v>
      </c>
      <c r="J395" s="320" t="s">
        <v>1561</v>
      </c>
      <c r="K395" s="321" t="s">
        <v>1579</v>
      </c>
      <c r="L395" s="321" t="s">
        <v>1518</v>
      </c>
    </row>
    <row r="396" spans="1:12" ht="14.4">
      <c r="A396" s="314">
        <v>1591801</v>
      </c>
      <c r="B396" s="315" t="s">
        <v>2388</v>
      </c>
      <c r="C396" s="315" t="s">
        <v>886</v>
      </c>
      <c r="D396" s="316" t="s">
        <v>2389</v>
      </c>
      <c r="E396" s="317" t="s">
        <v>1544</v>
      </c>
      <c r="F396" s="315" t="s">
        <v>146</v>
      </c>
      <c r="G396" s="316" t="s">
        <v>200</v>
      </c>
      <c r="H396" s="322" t="s">
        <v>1546</v>
      </c>
      <c r="I396" s="319" t="s">
        <v>1396</v>
      </c>
      <c r="J396" s="320" t="s">
        <v>198</v>
      </c>
      <c r="K396" s="321" t="s">
        <v>1579</v>
      </c>
      <c r="L396" s="321" t="s">
        <v>1518</v>
      </c>
    </row>
    <row r="397" spans="1:12" ht="14.4">
      <c r="A397" s="314">
        <v>1595901</v>
      </c>
      <c r="B397" s="315" t="s">
        <v>2390</v>
      </c>
      <c r="C397" s="315" t="s">
        <v>887</v>
      </c>
      <c r="D397" s="316" t="s">
        <v>2391</v>
      </c>
      <c r="E397" s="317" t="s">
        <v>100</v>
      </c>
      <c r="F397" s="315" t="s">
        <v>146</v>
      </c>
      <c r="G397" s="316" t="s">
        <v>1650</v>
      </c>
      <c r="H397" s="322" t="s">
        <v>1440</v>
      </c>
      <c r="I397" s="319" t="s">
        <v>1651</v>
      </c>
      <c r="J397" s="320" t="s">
        <v>1561</v>
      </c>
      <c r="K397" s="321" t="s">
        <v>1579</v>
      </c>
      <c r="L397" s="321" t="s">
        <v>1518</v>
      </c>
    </row>
    <row r="398" spans="1:12" ht="14.4">
      <c r="A398" s="314">
        <v>1598601</v>
      </c>
      <c r="B398" s="315" t="s">
        <v>2392</v>
      </c>
      <c r="C398" s="315" t="s">
        <v>888</v>
      </c>
      <c r="D398" s="316" t="s">
        <v>2393</v>
      </c>
      <c r="E398" s="317" t="s">
        <v>100</v>
      </c>
      <c r="F398" s="315" t="s">
        <v>146</v>
      </c>
      <c r="G398" s="316" t="s">
        <v>1650</v>
      </c>
      <c r="H398" s="322" t="s">
        <v>1440</v>
      </c>
      <c r="I398" s="319" t="s">
        <v>1651</v>
      </c>
      <c r="J398" s="320" t="s">
        <v>1561</v>
      </c>
      <c r="K398" s="321" t="s">
        <v>1579</v>
      </c>
      <c r="L398" s="321" t="s">
        <v>1518</v>
      </c>
    </row>
    <row r="399" spans="1:12" ht="14.4">
      <c r="A399" s="314">
        <v>1600501</v>
      </c>
      <c r="B399" s="315" t="s">
        <v>2394</v>
      </c>
      <c r="C399" s="315" t="s">
        <v>889</v>
      </c>
      <c r="D399" s="316" t="s">
        <v>2395</v>
      </c>
      <c r="E399" s="317" t="s">
        <v>146</v>
      </c>
      <c r="F399" s="315" t="s">
        <v>146</v>
      </c>
      <c r="G399" s="316" t="s">
        <v>205</v>
      </c>
      <c r="H399" s="318" t="s">
        <v>1455</v>
      </c>
      <c r="I399" s="319" t="s">
        <v>1617</v>
      </c>
      <c r="J399" s="320" t="s">
        <v>201</v>
      </c>
      <c r="K399" s="321" t="s">
        <v>1572</v>
      </c>
      <c r="L399" s="321" t="s">
        <v>1518</v>
      </c>
    </row>
    <row r="400" spans="1:12" ht="14.4">
      <c r="A400" s="314">
        <v>1601301</v>
      </c>
      <c r="B400" s="315" t="s">
        <v>2396</v>
      </c>
      <c r="C400" s="315" t="s">
        <v>890</v>
      </c>
      <c r="D400" s="316" t="s">
        <v>2397</v>
      </c>
      <c r="E400" s="317" t="s">
        <v>1383</v>
      </c>
      <c r="F400" s="315" t="s">
        <v>146</v>
      </c>
      <c r="G400" s="316" t="s">
        <v>1540</v>
      </c>
      <c r="H400" s="322" t="s">
        <v>1451</v>
      </c>
      <c r="I400" s="319" t="s">
        <v>1541</v>
      </c>
      <c r="J400" s="320" t="s">
        <v>1529</v>
      </c>
      <c r="K400" s="321" t="s">
        <v>1579</v>
      </c>
      <c r="L400" s="321" t="s">
        <v>1518</v>
      </c>
    </row>
    <row r="401" spans="1:12" ht="14.4">
      <c r="A401" s="314">
        <v>1601302</v>
      </c>
      <c r="B401" s="315" t="s">
        <v>2398</v>
      </c>
      <c r="C401" s="315" t="s">
        <v>891</v>
      </c>
      <c r="D401" s="316" t="s">
        <v>2399</v>
      </c>
      <c r="E401" s="317" t="s">
        <v>1383</v>
      </c>
      <c r="F401" s="315" t="s">
        <v>1389</v>
      </c>
      <c r="G401" s="316" t="s">
        <v>1540</v>
      </c>
      <c r="H401" s="322" t="s">
        <v>1451</v>
      </c>
      <c r="I401" s="319" t="s">
        <v>1541</v>
      </c>
      <c r="J401" s="320" t="s">
        <v>1529</v>
      </c>
      <c r="K401" s="321" t="s">
        <v>1598</v>
      </c>
      <c r="L401" s="321" t="s">
        <v>1518</v>
      </c>
    </row>
    <row r="402" spans="1:12" ht="14.4">
      <c r="A402" s="314">
        <v>1602101</v>
      </c>
      <c r="B402" s="315" t="s">
        <v>2400</v>
      </c>
      <c r="C402" s="315" t="s">
        <v>892</v>
      </c>
      <c r="D402" s="316" t="s">
        <v>2401</v>
      </c>
      <c r="E402" s="317" t="s">
        <v>1383</v>
      </c>
      <c r="F402" s="315" t="s">
        <v>146</v>
      </c>
      <c r="G402" s="316" t="s">
        <v>203</v>
      </c>
      <c r="H402" s="322" t="s">
        <v>1976</v>
      </c>
      <c r="I402" s="319" t="s">
        <v>1977</v>
      </c>
      <c r="J402" s="320" t="s">
        <v>1529</v>
      </c>
      <c r="K402" s="321" t="s">
        <v>1572</v>
      </c>
      <c r="L402" s="321" t="s">
        <v>1518</v>
      </c>
    </row>
    <row r="403" spans="1:12" ht="14.4">
      <c r="A403" s="323">
        <v>1602701</v>
      </c>
      <c r="B403" s="315" t="s">
        <v>2402</v>
      </c>
      <c r="C403" s="315" t="s">
        <v>893</v>
      </c>
      <c r="D403" s="316" t="s">
        <v>2403</v>
      </c>
      <c r="E403" s="317" t="s">
        <v>1516</v>
      </c>
      <c r="F403" s="318" t="s">
        <v>146</v>
      </c>
      <c r="G403" s="319" t="s">
        <v>197</v>
      </c>
      <c r="H403" s="322" t="s">
        <v>1477</v>
      </c>
      <c r="I403" s="319" t="s">
        <v>1380</v>
      </c>
      <c r="J403" s="320" t="s">
        <v>208</v>
      </c>
      <c r="K403" s="321" t="s">
        <v>1579</v>
      </c>
      <c r="L403" s="321" t="s">
        <v>1518</v>
      </c>
    </row>
    <row r="404" spans="1:12" ht="14.4">
      <c r="A404" s="314">
        <v>1605201</v>
      </c>
      <c r="B404" s="315" t="s">
        <v>2404</v>
      </c>
      <c r="C404" s="315" t="s">
        <v>894</v>
      </c>
      <c r="D404" s="316" t="s">
        <v>2405</v>
      </c>
      <c r="E404" s="317" t="s">
        <v>100</v>
      </c>
      <c r="F404" s="315" t="s">
        <v>1378</v>
      </c>
      <c r="G404" s="316" t="s">
        <v>527</v>
      </c>
      <c r="H404" s="322" t="s">
        <v>1441</v>
      </c>
      <c r="I404" s="319" t="s">
        <v>1400</v>
      </c>
      <c r="J404" s="320" t="s">
        <v>1561</v>
      </c>
      <c r="K404" s="321" t="s">
        <v>1579</v>
      </c>
      <c r="L404" s="321" t="s">
        <v>1518</v>
      </c>
    </row>
    <row r="405" spans="1:12" ht="14.4">
      <c r="A405" s="314">
        <v>1606801</v>
      </c>
      <c r="B405" s="315" t="s">
        <v>2406</v>
      </c>
      <c r="C405" s="315" t="s">
        <v>895</v>
      </c>
      <c r="D405" s="316" t="s">
        <v>2407</v>
      </c>
      <c r="E405" s="317" t="s">
        <v>1544</v>
      </c>
      <c r="F405" s="315" t="s">
        <v>146</v>
      </c>
      <c r="G405" s="316" t="s">
        <v>1484</v>
      </c>
      <c r="H405" s="322" t="s">
        <v>1627</v>
      </c>
      <c r="I405" s="319" t="s">
        <v>1628</v>
      </c>
      <c r="J405" s="320" t="s">
        <v>198</v>
      </c>
      <c r="K405" s="321" t="s">
        <v>1579</v>
      </c>
      <c r="L405" s="321" t="s">
        <v>1518</v>
      </c>
    </row>
    <row r="406" spans="1:12" ht="14.4">
      <c r="A406" s="314">
        <v>1608701</v>
      </c>
      <c r="B406" s="315" t="s">
        <v>2408</v>
      </c>
      <c r="C406" s="315">
        <v>0</v>
      </c>
      <c r="D406" s="316" t="s">
        <v>2409</v>
      </c>
      <c r="E406" s="317" t="s">
        <v>100</v>
      </c>
      <c r="F406" s="318" t="s">
        <v>1390</v>
      </c>
      <c r="G406" s="316" t="s">
        <v>209</v>
      </c>
      <c r="H406" s="322" t="s">
        <v>1482</v>
      </c>
      <c r="I406" s="319" t="s">
        <v>1420</v>
      </c>
      <c r="J406" s="320" t="s">
        <v>1561</v>
      </c>
      <c r="K406" s="321" t="s">
        <v>2410</v>
      </c>
      <c r="L406" s="321" t="s">
        <v>1518</v>
      </c>
    </row>
    <row r="407" spans="1:12" ht="14.4">
      <c r="A407" s="314">
        <v>1609601</v>
      </c>
      <c r="B407" s="315" t="s">
        <v>2411</v>
      </c>
      <c r="C407" s="315" t="s">
        <v>896</v>
      </c>
      <c r="D407" s="316" t="s">
        <v>2412</v>
      </c>
      <c r="E407" s="317" t="s">
        <v>1544</v>
      </c>
      <c r="F407" s="315" t="s">
        <v>146</v>
      </c>
      <c r="G407" s="316" t="s">
        <v>1484</v>
      </c>
      <c r="H407" s="322" t="s">
        <v>1627</v>
      </c>
      <c r="I407" s="319" t="s">
        <v>1628</v>
      </c>
      <c r="J407" s="320" t="s">
        <v>198</v>
      </c>
      <c r="K407" s="321" t="s">
        <v>1579</v>
      </c>
      <c r="L407" s="321" t="s">
        <v>1518</v>
      </c>
    </row>
    <row r="408" spans="1:12" ht="14.4">
      <c r="A408" s="314">
        <v>1611001</v>
      </c>
      <c r="B408" s="315" t="s">
        <v>2413</v>
      </c>
      <c r="C408" s="315" t="s">
        <v>2414</v>
      </c>
      <c r="D408" s="316" t="s">
        <v>2415</v>
      </c>
      <c r="E408" s="317" t="s">
        <v>100</v>
      </c>
      <c r="F408" s="315" t="s">
        <v>146</v>
      </c>
      <c r="G408" s="316" t="s">
        <v>1650</v>
      </c>
      <c r="H408" s="322" t="s">
        <v>1440</v>
      </c>
      <c r="I408" s="319" t="s">
        <v>1651</v>
      </c>
      <c r="J408" s="320" t="s">
        <v>1561</v>
      </c>
      <c r="K408" s="321" t="s">
        <v>1579</v>
      </c>
      <c r="L408" s="321" t="s">
        <v>1518</v>
      </c>
    </row>
    <row r="409" spans="1:12" ht="14.4">
      <c r="A409" s="323">
        <v>1612301</v>
      </c>
      <c r="B409" s="315" t="s">
        <v>2416</v>
      </c>
      <c r="C409" s="315" t="s">
        <v>897</v>
      </c>
      <c r="D409" s="316" t="s">
        <v>2417</v>
      </c>
      <c r="E409" s="317" t="s">
        <v>1516</v>
      </c>
      <c r="F409" s="318" t="s">
        <v>146</v>
      </c>
      <c r="G409" s="319" t="s">
        <v>1550</v>
      </c>
      <c r="H409" s="322" t="s">
        <v>1447</v>
      </c>
      <c r="I409" s="319" t="s">
        <v>1551</v>
      </c>
      <c r="J409" s="320" t="s">
        <v>208</v>
      </c>
      <c r="K409" s="321" t="s">
        <v>1572</v>
      </c>
      <c r="L409" s="321" t="s">
        <v>1518</v>
      </c>
    </row>
    <row r="410" spans="1:12" ht="14.4">
      <c r="A410" s="314">
        <v>1613701</v>
      </c>
      <c r="B410" s="315" t="s">
        <v>2418</v>
      </c>
      <c r="C410" s="315" t="s">
        <v>898</v>
      </c>
      <c r="D410" s="316" t="s">
        <v>2419</v>
      </c>
      <c r="E410" s="317" t="s">
        <v>1383</v>
      </c>
      <c r="F410" s="315" t="s">
        <v>1378</v>
      </c>
      <c r="G410" s="316" t="s">
        <v>1656</v>
      </c>
      <c r="H410" s="322" t="s">
        <v>1469</v>
      </c>
      <c r="I410" s="319" t="s">
        <v>1428</v>
      </c>
      <c r="J410" s="320" t="s">
        <v>1529</v>
      </c>
      <c r="K410" s="321" t="s">
        <v>1579</v>
      </c>
      <c r="L410" s="321" t="s">
        <v>1518</v>
      </c>
    </row>
    <row r="411" spans="1:12" ht="14.4">
      <c r="A411" s="323">
        <v>1614001</v>
      </c>
      <c r="B411" s="315" t="s">
        <v>2420</v>
      </c>
      <c r="C411" s="315" t="s">
        <v>899</v>
      </c>
      <c r="D411" s="316" t="s">
        <v>2421</v>
      </c>
      <c r="E411" s="317" t="s">
        <v>1516</v>
      </c>
      <c r="F411" s="318" t="s">
        <v>146</v>
      </c>
      <c r="G411" s="319" t="s">
        <v>197</v>
      </c>
      <c r="H411" s="322" t="s">
        <v>1477</v>
      </c>
      <c r="I411" s="319" t="s">
        <v>1380</v>
      </c>
      <c r="J411" s="320" t="s">
        <v>208</v>
      </c>
      <c r="K411" s="321" t="s">
        <v>1579</v>
      </c>
      <c r="L411" s="321" t="s">
        <v>1518</v>
      </c>
    </row>
    <row r="412" spans="1:12" ht="14.4">
      <c r="A412" s="314">
        <v>1614801</v>
      </c>
      <c r="B412" s="315" t="s">
        <v>2422</v>
      </c>
      <c r="C412" s="315" t="s">
        <v>900</v>
      </c>
      <c r="D412" s="316" t="s">
        <v>2423</v>
      </c>
      <c r="E412" s="317" t="s">
        <v>1383</v>
      </c>
      <c r="F412" s="315" t="s">
        <v>146</v>
      </c>
      <c r="G412" s="316" t="s">
        <v>1595</v>
      </c>
      <c r="H412" s="322" t="s">
        <v>1471</v>
      </c>
      <c r="I412" s="319" t="s">
        <v>1427</v>
      </c>
      <c r="J412" s="320" t="s">
        <v>1529</v>
      </c>
      <c r="K412" s="321" t="s">
        <v>1572</v>
      </c>
      <c r="L412" s="321" t="s">
        <v>1518</v>
      </c>
    </row>
    <row r="413" spans="1:12" ht="14.4">
      <c r="A413" s="314">
        <v>1615801</v>
      </c>
      <c r="B413" s="315" t="s">
        <v>2424</v>
      </c>
      <c r="C413" s="315" t="s">
        <v>901</v>
      </c>
      <c r="D413" s="316" t="s">
        <v>2425</v>
      </c>
      <c r="E413" s="317" t="s">
        <v>1383</v>
      </c>
      <c r="F413" s="315" t="s">
        <v>146</v>
      </c>
      <c r="G413" s="316" t="s">
        <v>1595</v>
      </c>
      <c r="H413" s="322" t="s">
        <v>1471</v>
      </c>
      <c r="I413" s="319" t="s">
        <v>1427</v>
      </c>
      <c r="J413" s="320" t="s">
        <v>1529</v>
      </c>
      <c r="K413" s="321" t="s">
        <v>1579</v>
      </c>
      <c r="L413" s="321" t="s">
        <v>1518</v>
      </c>
    </row>
    <row r="414" spans="1:12" ht="14.4">
      <c r="A414" s="314">
        <v>1615802</v>
      </c>
      <c r="B414" s="315" t="s">
        <v>2426</v>
      </c>
      <c r="C414" s="315" t="s">
        <v>902</v>
      </c>
      <c r="D414" s="316" t="s">
        <v>2427</v>
      </c>
      <c r="E414" s="317" t="s">
        <v>1383</v>
      </c>
      <c r="F414" s="315" t="s">
        <v>1389</v>
      </c>
      <c r="G414" s="316" t="s">
        <v>1595</v>
      </c>
      <c r="H414" s="322" t="s">
        <v>1471</v>
      </c>
      <c r="I414" s="319" t="s">
        <v>1427</v>
      </c>
      <c r="J414" s="320" t="s">
        <v>1529</v>
      </c>
      <c r="K414" s="321" t="s">
        <v>1598</v>
      </c>
      <c r="L414" s="321" t="s">
        <v>1518</v>
      </c>
    </row>
    <row r="415" spans="1:12" ht="14.4">
      <c r="A415" s="314">
        <v>1616401</v>
      </c>
      <c r="B415" s="315" t="s">
        <v>2428</v>
      </c>
      <c r="C415" s="315" t="s">
        <v>903</v>
      </c>
      <c r="D415" s="316" t="s">
        <v>2429</v>
      </c>
      <c r="E415" s="317" t="s">
        <v>100</v>
      </c>
      <c r="F415" s="315" t="s">
        <v>146</v>
      </c>
      <c r="G415" s="316" t="s">
        <v>204</v>
      </c>
      <c r="H415" s="322" t="s">
        <v>1475</v>
      </c>
      <c r="I415" s="319" t="s">
        <v>1399</v>
      </c>
      <c r="J415" s="320" t="s">
        <v>1561</v>
      </c>
      <c r="K415" s="321" t="s">
        <v>1579</v>
      </c>
      <c r="L415" s="321" t="s">
        <v>1518</v>
      </c>
    </row>
    <row r="416" spans="1:12" ht="14.4">
      <c r="A416" s="314">
        <v>1617801</v>
      </c>
      <c r="B416" s="315" t="s">
        <v>2430</v>
      </c>
      <c r="C416" s="315" t="s">
        <v>904</v>
      </c>
      <c r="D416" s="316" t="s">
        <v>2431</v>
      </c>
      <c r="E416" s="317" t="s">
        <v>100</v>
      </c>
      <c r="F416" s="315" t="s">
        <v>146</v>
      </c>
      <c r="G416" s="316" t="s">
        <v>216</v>
      </c>
      <c r="H416" s="322" t="s">
        <v>1452</v>
      </c>
      <c r="I416" s="319" t="s">
        <v>1408</v>
      </c>
      <c r="J416" s="320" t="s">
        <v>1561</v>
      </c>
      <c r="K416" s="321" t="s">
        <v>1572</v>
      </c>
      <c r="L416" s="321" t="s">
        <v>1518</v>
      </c>
    </row>
    <row r="417" spans="1:12" ht="14.4">
      <c r="A417" s="314">
        <v>1617901</v>
      </c>
      <c r="B417" s="315" t="s">
        <v>2432</v>
      </c>
      <c r="C417" s="315" t="s">
        <v>905</v>
      </c>
      <c r="D417" s="316" t="s">
        <v>2433</v>
      </c>
      <c r="E417" s="317" t="s">
        <v>100</v>
      </c>
      <c r="F417" s="315" t="s">
        <v>146</v>
      </c>
      <c r="G417" s="316" t="s">
        <v>1778</v>
      </c>
      <c r="H417" s="322" t="s">
        <v>1779</v>
      </c>
      <c r="I417" s="319" t="s">
        <v>1413</v>
      </c>
      <c r="J417" s="320" t="s">
        <v>1561</v>
      </c>
      <c r="K417" s="321" t="s">
        <v>1579</v>
      </c>
      <c r="L417" s="321" t="s">
        <v>1518</v>
      </c>
    </row>
    <row r="418" spans="1:12" ht="14.4">
      <c r="A418" s="314">
        <v>1619201</v>
      </c>
      <c r="B418" s="315" t="s">
        <v>2434</v>
      </c>
      <c r="C418" s="315" t="s">
        <v>906</v>
      </c>
      <c r="D418" s="316" t="s">
        <v>2435</v>
      </c>
      <c r="E418" s="317" t="s">
        <v>1544</v>
      </c>
      <c r="F418" s="315" t="s">
        <v>146</v>
      </c>
      <c r="G418" s="316" t="s">
        <v>1555</v>
      </c>
      <c r="H418" s="322" t="s">
        <v>1556</v>
      </c>
      <c r="I418" s="319" t="s">
        <v>1557</v>
      </c>
      <c r="J418" s="320" t="s">
        <v>198</v>
      </c>
      <c r="K418" s="321" t="s">
        <v>1579</v>
      </c>
      <c r="L418" s="321" t="s">
        <v>1518</v>
      </c>
    </row>
    <row r="419" spans="1:12" ht="14.4">
      <c r="A419" s="314">
        <v>1621901</v>
      </c>
      <c r="B419" s="315" t="s">
        <v>2436</v>
      </c>
      <c r="C419" s="315" t="s">
        <v>907</v>
      </c>
      <c r="D419" s="316" t="s">
        <v>2437</v>
      </c>
      <c r="E419" s="317" t="s">
        <v>100</v>
      </c>
      <c r="F419" s="315" t="s">
        <v>146</v>
      </c>
      <c r="G419" s="316" t="s">
        <v>1564</v>
      </c>
      <c r="H419" s="322" t="s">
        <v>1565</v>
      </c>
      <c r="I419" s="319" t="s">
        <v>1566</v>
      </c>
      <c r="J419" s="320" t="s">
        <v>1561</v>
      </c>
      <c r="K419" s="321" t="s">
        <v>1579</v>
      </c>
      <c r="L419" s="321" t="s">
        <v>1518</v>
      </c>
    </row>
    <row r="420" spans="1:12" ht="14.4">
      <c r="A420" s="323">
        <v>1623301</v>
      </c>
      <c r="B420" s="315" t="s">
        <v>2438</v>
      </c>
      <c r="C420" s="315" t="s">
        <v>908</v>
      </c>
      <c r="D420" s="316" t="s">
        <v>2439</v>
      </c>
      <c r="E420" s="317" t="s">
        <v>1516</v>
      </c>
      <c r="F420" s="318" t="s">
        <v>146</v>
      </c>
      <c r="G420" s="319" t="s">
        <v>1644</v>
      </c>
      <c r="H420" s="322" t="s">
        <v>1453</v>
      </c>
      <c r="I420" s="319" t="s">
        <v>1645</v>
      </c>
      <c r="J420" s="320" t="s">
        <v>208</v>
      </c>
      <c r="K420" s="321" t="s">
        <v>1579</v>
      </c>
      <c r="L420" s="321" t="s">
        <v>1518</v>
      </c>
    </row>
    <row r="421" spans="1:12" ht="14.4">
      <c r="A421" s="314">
        <v>1626001</v>
      </c>
      <c r="B421" s="315" t="s">
        <v>2440</v>
      </c>
      <c r="C421" s="315" t="s">
        <v>909</v>
      </c>
      <c r="D421" s="316" t="s">
        <v>2441</v>
      </c>
      <c r="E421" s="317" t="s">
        <v>100</v>
      </c>
      <c r="F421" s="315" t="s">
        <v>146</v>
      </c>
      <c r="G421" s="316" t="s">
        <v>209</v>
      </c>
      <c r="H421" s="322" t="s">
        <v>1482</v>
      </c>
      <c r="I421" s="319" t="s">
        <v>1420</v>
      </c>
      <c r="J421" s="320" t="s">
        <v>1561</v>
      </c>
      <c r="K421" s="321" t="s">
        <v>1572</v>
      </c>
      <c r="L421" s="321" t="s">
        <v>1518</v>
      </c>
    </row>
    <row r="422" spans="1:12" ht="14.4">
      <c r="A422" s="314">
        <v>1627401</v>
      </c>
      <c r="B422" s="315" t="s">
        <v>2442</v>
      </c>
      <c r="C422" s="315" t="s">
        <v>910</v>
      </c>
      <c r="D422" s="316" t="s">
        <v>2443</v>
      </c>
      <c r="E422" s="317" t="s">
        <v>146</v>
      </c>
      <c r="F422" s="315" t="s">
        <v>146</v>
      </c>
      <c r="G422" s="316" t="s">
        <v>1732</v>
      </c>
      <c r="H422" s="322" t="s">
        <v>1444</v>
      </c>
      <c r="I422" s="319" t="s">
        <v>1733</v>
      </c>
      <c r="J422" s="320" t="s">
        <v>201</v>
      </c>
      <c r="K422" s="321" t="s">
        <v>1572</v>
      </c>
      <c r="L422" s="321" t="s">
        <v>1518</v>
      </c>
    </row>
    <row r="423" spans="1:12" ht="14.4">
      <c r="A423" s="314">
        <v>1628801</v>
      </c>
      <c r="B423" s="315" t="s">
        <v>2444</v>
      </c>
      <c r="C423" s="315" t="s">
        <v>911</v>
      </c>
      <c r="D423" s="316" t="s">
        <v>2445</v>
      </c>
      <c r="E423" s="317" t="s">
        <v>1544</v>
      </c>
      <c r="F423" s="315" t="s">
        <v>146</v>
      </c>
      <c r="G423" s="316" t="s">
        <v>200</v>
      </c>
      <c r="H423" s="322" t="s">
        <v>1546</v>
      </c>
      <c r="I423" s="319" t="s">
        <v>1396</v>
      </c>
      <c r="J423" s="320" t="s">
        <v>198</v>
      </c>
      <c r="K423" s="321" t="s">
        <v>1579</v>
      </c>
      <c r="L423" s="321" t="s">
        <v>1518</v>
      </c>
    </row>
    <row r="424" spans="1:12" ht="14.4">
      <c r="A424" s="314">
        <v>1630101</v>
      </c>
      <c r="B424" s="315" t="s">
        <v>2446</v>
      </c>
      <c r="C424" s="315" t="s">
        <v>912</v>
      </c>
      <c r="D424" s="316" t="s">
        <v>2447</v>
      </c>
      <c r="E424" s="317" t="s">
        <v>1383</v>
      </c>
      <c r="F424" s="315" t="s">
        <v>146</v>
      </c>
      <c r="G424" s="316" t="s">
        <v>1682</v>
      </c>
      <c r="H424" s="322" t="s">
        <v>1454</v>
      </c>
      <c r="I424" s="319" t="s">
        <v>1414</v>
      </c>
      <c r="J424" s="320" t="s">
        <v>1529</v>
      </c>
      <c r="K424" s="321" t="s">
        <v>1579</v>
      </c>
      <c r="L424" s="321" t="s">
        <v>1518</v>
      </c>
    </row>
    <row r="425" spans="1:12" ht="14.4">
      <c r="A425" s="314">
        <v>1631501</v>
      </c>
      <c r="B425" s="315" t="s">
        <v>2448</v>
      </c>
      <c r="C425" s="315" t="s">
        <v>913</v>
      </c>
      <c r="D425" s="316" t="s">
        <v>2449</v>
      </c>
      <c r="E425" s="317" t="s">
        <v>1544</v>
      </c>
      <c r="F425" s="315" t="s">
        <v>146</v>
      </c>
      <c r="G425" s="316" t="s">
        <v>1661</v>
      </c>
      <c r="H425" s="322" t="s">
        <v>1662</v>
      </c>
      <c r="I425" s="319" t="s">
        <v>1663</v>
      </c>
      <c r="J425" s="320" t="s">
        <v>198</v>
      </c>
      <c r="K425" s="321" t="s">
        <v>1579</v>
      </c>
      <c r="L425" s="321" t="s">
        <v>1518</v>
      </c>
    </row>
    <row r="426" spans="1:12" ht="14.4">
      <c r="A426" s="314">
        <v>1632901</v>
      </c>
      <c r="B426" s="315" t="s">
        <v>2450</v>
      </c>
      <c r="C426" s="315" t="s">
        <v>914</v>
      </c>
      <c r="D426" s="316" t="s">
        <v>2451</v>
      </c>
      <c r="E426" s="317" t="s">
        <v>83</v>
      </c>
      <c r="F426" s="315" t="s">
        <v>1378</v>
      </c>
      <c r="G426" s="316" t="s">
        <v>2012</v>
      </c>
      <c r="H426" s="322" t="s">
        <v>1438</v>
      </c>
      <c r="I426" s="319" t="s">
        <v>2013</v>
      </c>
      <c r="J426" s="320" t="s">
        <v>1525</v>
      </c>
      <c r="K426" s="321" t="s">
        <v>1572</v>
      </c>
      <c r="L426" s="321" t="s">
        <v>1518</v>
      </c>
    </row>
    <row r="427" spans="1:12" ht="14.4">
      <c r="A427" s="314">
        <v>1634201</v>
      </c>
      <c r="B427" s="315" t="s">
        <v>2452</v>
      </c>
      <c r="C427" s="315" t="s">
        <v>915</v>
      </c>
      <c r="D427" s="316" t="s">
        <v>2453</v>
      </c>
      <c r="E427" s="317" t="s">
        <v>100</v>
      </c>
      <c r="F427" s="315" t="s">
        <v>146</v>
      </c>
      <c r="G427" s="316" t="s">
        <v>1778</v>
      </c>
      <c r="H427" s="322" t="s">
        <v>1779</v>
      </c>
      <c r="I427" s="319" t="s">
        <v>1413</v>
      </c>
      <c r="J427" s="320" t="s">
        <v>1561</v>
      </c>
      <c r="K427" s="321" t="s">
        <v>1579</v>
      </c>
      <c r="L427" s="321" t="s">
        <v>1518</v>
      </c>
    </row>
    <row r="428" spans="1:12" ht="14.4">
      <c r="A428" s="314">
        <v>1635601</v>
      </c>
      <c r="B428" s="315" t="s">
        <v>2454</v>
      </c>
      <c r="C428" s="315" t="s">
        <v>916</v>
      </c>
      <c r="D428" s="316" t="s">
        <v>2455</v>
      </c>
      <c r="E428" s="317" t="s">
        <v>1544</v>
      </c>
      <c r="F428" s="315" t="s">
        <v>146</v>
      </c>
      <c r="G428" s="316" t="s">
        <v>1555</v>
      </c>
      <c r="H428" s="322" t="s">
        <v>1556</v>
      </c>
      <c r="I428" s="319" t="s">
        <v>1557</v>
      </c>
      <c r="J428" s="320" t="s">
        <v>198</v>
      </c>
      <c r="K428" s="321" t="s">
        <v>1579</v>
      </c>
      <c r="L428" s="321" t="s">
        <v>1518</v>
      </c>
    </row>
    <row r="429" spans="1:12" ht="14.4">
      <c r="A429" s="314">
        <v>1636301</v>
      </c>
      <c r="B429" s="315" t="s">
        <v>2456</v>
      </c>
      <c r="C429" s="315" t="s">
        <v>917</v>
      </c>
      <c r="D429" s="316" t="s">
        <v>2457</v>
      </c>
      <c r="E429" s="317" t="s">
        <v>100</v>
      </c>
      <c r="F429" s="315" t="s">
        <v>146</v>
      </c>
      <c r="G429" s="316" t="s">
        <v>209</v>
      </c>
      <c r="H429" s="322" t="s">
        <v>1482</v>
      </c>
      <c r="I429" s="319" t="s">
        <v>1420</v>
      </c>
      <c r="J429" s="320" t="s">
        <v>1561</v>
      </c>
      <c r="K429" s="321" t="s">
        <v>1579</v>
      </c>
      <c r="L429" s="321" t="s">
        <v>1518</v>
      </c>
    </row>
    <row r="430" spans="1:12" ht="14.4">
      <c r="A430" s="314">
        <v>1637001</v>
      </c>
      <c r="B430" s="315" t="s">
        <v>2458</v>
      </c>
      <c r="C430" s="315" t="s">
        <v>918</v>
      </c>
      <c r="D430" s="316" t="s">
        <v>2459</v>
      </c>
      <c r="E430" s="317" t="s">
        <v>83</v>
      </c>
      <c r="F430" s="315" t="s">
        <v>146</v>
      </c>
      <c r="G430" s="316" t="s">
        <v>1536</v>
      </c>
      <c r="H430" s="322" t="s">
        <v>1437</v>
      </c>
      <c r="I430" s="319" t="s">
        <v>1537</v>
      </c>
      <c r="J430" s="320" t="s">
        <v>1525</v>
      </c>
      <c r="K430" s="321" t="s">
        <v>1744</v>
      </c>
      <c r="L430" s="321" t="s">
        <v>1518</v>
      </c>
    </row>
    <row r="431" spans="1:12" ht="14.4">
      <c r="A431" s="314">
        <v>1638401</v>
      </c>
      <c r="B431" s="315" t="s">
        <v>2460</v>
      </c>
      <c r="C431" s="315" t="s">
        <v>919</v>
      </c>
      <c r="D431" s="316" t="s">
        <v>2461</v>
      </c>
      <c r="E431" s="317" t="s">
        <v>100</v>
      </c>
      <c r="F431" s="315" t="s">
        <v>146</v>
      </c>
      <c r="G431" s="316" t="s">
        <v>204</v>
      </c>
      <c r="H431" s="322" t="s">
        <v>1475</v>
      </c>
      <c r="I431" s="319" t="s">
        <v>1399</v>
      </c>
      <c r="J431" s="320" t="s">
        <v>1561</v>
      </c>
      <c r="K431" s="321" t="s">
        <v>1572</v>
      </c>
      <c r="L431" s="321" t="s">
        <v>1518</v>
      </c>
    </row>
    <row r="432" spans="1:12" ht="14.4">
      <c r="A432" s="314">
        <v>1642501</v>
      </c>
      <c r="B432" s="315" t="s">
        <v>2462</v>
      </c>
      <c r="C432" s="315" t="s">
        <v>920</v>
      </c>
      <c r="D432" s="316" t="s">
        <v>2463</v>
      </c>
      <c r="E432" s="317" t="s">
        <v>146</v>
      </c>
      <c r="F432" s="315" t="s">
        <v>146</v>
      </c>
      <c r="G432" s="316" t="s">
        <v>202</v>
      </c>
      <c r="H432" s="322" t="s">
        <v>1443</v>
      </c>
      <c r="I432" s="319" t="s">
        <v>1569</v>
      </c>
      <c r="J432" s="320" t="s">
        <v>201</v>
      </c>
      <c r="K432" s="321" t="s">
        <v>1579</v>
      </c>
      <c r="L432" s="321" t="s">
        <v>1518</v>
      </c>
    </row>
    <row r="433" spans="1:12" ht="14.4">
      <c r="A433" s="314">
        <v>1642601</v>
      </c>
      <c r="B433" s="315" t="s">
        <v>2464</v>
      </c>
      <c r="C433" s="315" t="s">
        <v>921</v>
      </c>
      <c r="D433" s="316" t="s">
        <v>2465</v>
      </c>
      <c r="E433" s="317" t="s">
        <v>146</v>
      </c>
      <c r="F433" s="315" t="s">
        <v>1392</v>
      </c>
      <c r="G433" s="316" t="s">
        <v>1732</v>
      </c>
      <c r="H433" s="322" t="s">
        <v>1444</v>
      </c>
      <c r="I433" s="319" t="s">
        <v>1733</v>
      </c>
      <c r="J433" s="320" t="s">
        <v>201</v>
      </c>
      <c r="K433" s="321" t="s">
        <v>1927</v>
      </c>
      <c r="L433" s="321" t="s">
        <v>1518</v>
      </c>
    </row>
    <row r="434" spans="1:12" ht="14.4">
      <c r="A434" s="314">
        <v>1643801</v>
      </c>
      <c r="B434" s="315" t="s">
        <v>2466</v>
      </c>
      <c r="C434" s="315" t="s">
        <v>922</v>
      </c>
      <c r="D434" s="316" t="s">
        <v>2467</v>
      </c>
      <c r="E434" s="317" t="s">
        <v>1383</v>
      </c>
      <c r="F434" s="315" t="s">
        <v>146</v>
      </c>
      <c r="G434" s="316" t="s">
        <v>203</v>
      </c>
      <c r="H434" s="322" t="s">
        <v>1976</v>
      </c>
      <c r="I434" s="319" t="s">
        <v>1977</v>
      </c>
      <c r="J434" s="320" t="s">
        <v>1529</v>
      </c>
      <c r="K434" s="321" t="s">
        <v>1572</v>
      </c>
      <c r="L434" s="321" t="s">
        <v>1518</v>
      </c>
    </row>
    <row r="435" spans="1:12" ht="14.4">
      <c r="A435" s="314">
        <v>1643802</v>
      </c>
      <c r="B435" s="315" t="s">
        <v>2468</v>
      </c>
      <c r="C435" s="315" t="s">
        <v>923</v>
      </c>
      <c r="D435" s="316" t="s">
        <v>2469</v>
      </c>
      <c r="E435" s="317" t="s">
        <v>1383</v>
      </c>
      <c r="F435" s="315" t="s">
        <v>1389</v>
      </c>
      <c r="G435" s="316" t="s">
        <v>203</v>
      </c>
      <c r="H435" s="322" t="s">
        <v>1976</v>
      </c>
      <c r="I435" s="319" t="s">
        <v>1977</v>
      </c>
      <c r="J435" s="320" t="s">
        <v>1529</v>
      </c>
      <c r="K435" s="321" t="s">
        <v>1719</v>
      </c>
      <c r="L435" s="321" t="s">
        <v>1518</v>
      </c>
    </row>
    <row r="436" spans="1:12" ht="14.4">
      <c r="A436" s="314">
        <v>1645201</v>
      </c>
      <c r="B436" s="315" t="s">
        <v>2470</v>
      </c>
      <c r="C436" s="315" t="s">
        <v>924</v>
      </c>
      <c r="D436" s="316" t="s">
        <v>2471</v>
      </c>
      <c r="E436" s="317" t="s">
        <v>1544</v>
      </c>
      <c r="F436" s="315" t="s">
        <v>146</v>
      </c>
      <c r="G436" s="316" t="s">
        <v>1689</v>
      </c>
      <c r="H436" s="322" t="s">
        <v>1690</v>
      </c>
      <c r="I436" s="319" t="s">
        <v>1691</v>
      </c>
      <c r="J436" s="320" t="s">
        <v>198</v>
      </c>
      <c r="K436" s="321" t="s">
        <v>1579</v>
      </c>
      <c r="L436" s="321" t="s">
        <v>1518</v>
      </c>
    </row>
    <row r="437" spans="1:12" ht="14.4">
      <c r="A437" s="314">
        <v>1646601</v>
      </c>
      <c r="B437" s="315" t="s">
        <v>2472</v>
      </c>
      <c r="C437" s="315" t="s">
        <v>925</v>
      </c>
      <c r="D437" s="316" t="s">
        <v>2473</v>
      </c>
      <c r="E437" s="317" t="s">
        <v>146</v>
      </c>
      <c r="F437" s="315" t="s">
        <v>146</v>
      </c>
      <c r="G437" s="316" t="s">
        <v>1706</v>
      </c>
      <c r="H437" s="322" t="s">
        <v>1470</v>
      </c>
      <c r="I437" s="319" t="s">
        <v>1707</v>
      </c>
      <c r="J437" s="320" t="s">
        <v>201</v>
      </c>
      <c r="K437" s="321" t="s">
        <v>1579</v>
      </c>
      <c r="L437" s="321" t="s">
        <v>1518</v>
      </c>
    </row>
    <row r="438" spans="1:12" ht="14.4">
      <c r="A438" s="323">
        <v>1647901</v>
      </c>
      <c r="B438" s="315" t="s">
        <v>2474</v>
      </c>
      <c r="C438" s="315" t="s">
        <v>926</v>
      </c>
      <c r="D438" s="316" t="s">
        <v>2475</v>
      </c>
      <c r="E438" s="317" t="s">
        <v>1516</v>
      </c>
      <c r="F438" s="318" t="s">
        <v>146</v>
      </c>
      <c r="G438" s="319" t="s">
        <v>1480</v>
      </c>
      <c r="H438" s="322" t="s">
        <v>1448</v>
      </c>
      <c r="I438" s="319" t="s">
        <v>1481</v>
      </c>
      <c r="J438" s="320" t="s">
        <v>208</v>
      </c>
      <c r="K438" s="321" t="s">
        <v>1579</v>
      </c>
      <c r="L438" s="321" t="s">
        <v>1518</v>
      </c>
    </row>
    <row r="439" spans="1:12" ht="14.4">
      <c r="A439" s="323">
        <v>1647902</v>
      </c>
      <c r="B439" s="315" t="s">
        <v>2476</v>
      </c>
      <c r="C439" s="315" t="s">
        <v>927</v>
      </c>
      <c r="D439" s="316" t="s">
        <v>2477</v>
      </c>
      <c r="E439" s="317" t="s">
        <v>1516</v>
      </c>
      <c r="F439" s="318" t="s">
        <v>1389</v>
      </c>
      <c r="G439" s="319" t="s">
        <v>1480</v>
      </c>
      <c r="H439" s="322" t="s">
        <v>1448</v>
      </c>
      <c r="I439" s="319" t="s">
        <v>1481</v>
      </c>
      <c r="J439" s="320" t="s">
        <v>208</v>
      </c>
      <c r="K439" s="321" t="s">
        <v>1744</v>
      </c>
      <c r="L439" s="321" t="s">
        <v>1518</v>
      </c>
    </row>
    <row r="440" spans="1:12" ht="14.4">
      <c r="A440" s="314">
        <v>1649301</v>
      </c>
      <c r="B440" s="315" t="s">
        <v>2478</v>
      </c>
      <c r="C440" s="315" t="s">
        <v>928</v>
      </c>
      <c r="D440" s="316" t="s">
        <v>2479</v>
      </c>
      <c r="E440" s="317" t="s">
        <v>83</v>
      </c>
      <c r="F440" s="315" t="s">
        <v>1378</v>
      </c>
      <c r="G440" s="316" t="s">
        <v>1582</v>
      </c>
      <c r="H440" s="322" t="s">
        <v>1459</v>
      </c>
      <c r="I440" s="319" t="s">
        <v>1583</v>
      </c>
      <c r="J440" s="320" t="s">
        <v>1525</v>
      </c>
      <c r="K440" s="321" t="s">
        <v>1572</v>
      </c>
      <c r="L440" s="321" t="s">
        <v>1518</v>
      </c>
    </row>
    <row r="441" spans="1:12" ht="14.4">
      <c r="A441" s="314">
        <v>1650101</v>
      </c>
      <c r="B441" s="315" t="s">
        <v>2480</v>
      </c>
      <c r="C441" s="315" t="s">
        <v>929</v>
      </c>
      <c r="D441" s="316" t="s">
        <v>2481</v>
      </c>
      <c r="E441" s="317" t="s">
        <v>1544</v>
      </c>
      <c r="F441" s="315" t="s">
        <v>1386</v>
      </c>
      <c r="G441" s="316" t="s">
        <v>1689</v>
      </c>
      <c r="H441" s="322" t="s">
        <v>1690</v>
      </c>
      <c r="I441" s="319" t="s">
        <v>1691</v>
      </c>
      <c r="J441" s="320" t="s">
        <v>198</v>
      </c>
      <c r="K441" s="321" t="s">
        <v>1614</v>
      </c>
      <c r="L441" s="321" t="s">
        <v>1518</v>
      </c>
    </row>
    <row r="442" spans="1:12" ht="14.4">
      <c r="A442" s="314">
        <v>1650701</v>
      </c>
      <c r="B442" s="315" t="s">
        <v>2482</v>
      </c>
      <c r="C442" s="315" t="s">
        <v>930</v>
      </c>
      <c r="D442" s="316" t="s">
        <v>2483</v>
      </c>
      <c r="E442" s="317" t="s">
        <v>83</v>
      </c>
      <c r="F442" s="315" t="s">
        <v>146</v>
      </c>
      <c r="G442" s="316" t="s">
        <v>1582</v>
      </c>
      <c r="H442" s="322" t="s">
        <v>1459</v>
      </c>
      <c r="I442" s="319" t="s">
        <v>1583</v>
      </c>
      <c r="J442" s="320" t="s">
        <v>1525</v>
      </c>
      <c r="K442" s="321" t="s">
        <v>1579</v>
      </c>
      <c r="L442" s="321" t="s">
        <v>1518</v>
      </c>
    </row>
    <row r="443" spans="1:12" ht="14.4">
      <c r="A443" s="314">
        <v>1653401</v>
      </c>
      <c r="B443" s="315" t="s">
        <v>2484</v>
      </c>
      <c r="C443" s="315" t="s">
        <v>931</v>
      </c>
      <c r="D443" s="316" t="s">
        <v>2485</v>
      </c>
      <c r="E443" s="317" t="s">
        <v>83</v>
      </c>
      <c r="F443" s="315" t="s">
        <v>146</v>
      </c>
      <c r="G443" s="316" t="s">
        <v>2012</v>
      </c>
      <c r="H443" s="322" t="s">
        <v>1438</v>
      </c>
      <c r="I443" s="319" t="s">
        <v>2013</v>
      </c>
      <c r="J443" s="320" t="s">
        <v>1525</v>
      </c>
      <c r="K443" s="321" t="s">
        <v>1579</v>
      </c>
      <c r="L443" s="321" t="s">
        <v>1518</v>
      </c>
    </row>
    <row r="444" spans="1:12" ht="14.4">
      <c r="A444" s="314">
        <v>1654901</v>
      </c>
      <c r="B444" s="315" t="s">
        <v>2486</v>
      </c>
      <c r="C444" s="315" t="s">
        <v>932</v>
      </c>
      <c r="D444" s="316" t="s">
        <v>2487</v>
      </c>
      <c r="E444" s="317" t="s">
        <v>100</v>
      </c>
      <c r="F444" s="315" t="s">
        <v>1392</v>
      </c>
      <c r="G444" s="316" t="s">
        <v>204</v>
      </c>
      <c r="H444" s="322" t="s">
        <v>1475</v>
      </c>
      <c r="I444" s="319" t="s">
        <v>1399</v>
      </c>
      <c r="J444" s="320" t="s">
        <v>1561</v>
      </c>
      <c r="K444" s="321" t="s">
        <v>2488</v>
      </c>
      <c r="L444" s="321" t="s">
        <v>1518</v>
      </c>
    </row>
    <row r="445" spans="1:12" ht="14.4">
      <c r="A445" s="314">
        <v>1656501</v>
      </c>
      <c r="B445" s="315" t="s">
        <v>2489</v>
      </c>
      <c r="C445" s="315" t="s">
        <v>933</v>
      </c>
      <c r="D445" s="316" t="s">
        <v>2490</v>
      </c>
      <c r="E445" s="317" t="s">
        <v>1544</v>
      </c>
      <c r="F445" s="315" t="s">
        <v>146</v>
      </c>
      <c r="G445" s="316" t="s">
        <v>1555</v>
      </c>
      <c r="H445" s="322" t="s">
        <v>1556</v>
      </c>
      <c r="I445" s="319" t="s">
        <v>1557</v>
      </c>
      <c r="J445" s="320" t="s">
        <v>198</v>
      </c>
      <c r="K445" s="321" t="s">
        <v>1579</v>
      </c>
      <c r="L445" s="321" t="s">
        <v>1518</v>
      </c>
    </row>
    <row r="446" spans="1:12" ht="14.4">
      <c r="A446" s="314">
        <v>1657501</v>
      </c>
      <c r="B446" s="315" t="s">
        <v>2491</v>
      </c>
      <c r="C446" s="315" t="s">
        <v>934</v>
      </c>
      <c r="D446" s="316" t="s">
        <v>2492</v>
      </c>
      <c r="E446" s="317" t="s">
        <v>146</v>
      </c>
      <c r="F446" s="315" t="s">
        <v>146</v>
      </c>
      <c r="G446" s="316" t="s">
        <v>205</v>
      </c>
      <c r="H446" s="318" t="s">
        <v>1455</v>
      </c>
      <c r="I446" s="319" t="s">
        <v>1617</v>
      </c>
      <c r="J446" s="320" t="s">
        <v>201</v>
      </c>
      <c r="K446" s="321" t="s">
        <v>1572</v>
      </c>
      <c r="L446" s="321" t="s">
        <v>1518</v>
      </c>
    </row>
    <row r="447" spans="1:12" ht="14.4">
      <c r="A447" s="314">
        <v>1658901</v>
      </c>
      <c r="B447" s="315" t="s">
        <v>2493</v>
      </c>
      <c r="C447" s="315" t="s">
        <v>935</v>
      </c>
      <c r="D447" s="316" t="s">
        <v>2494</v>
      </c>
      <c r="E447" s="317" t="s">
        <v>100</v>
      </c>
      <c r="F447" s="315" t="s">
        <v>146</v>
      </c>
      <c r="G447" s="316" t="s">
        <v>216</v>
      </c>
      <c r="H447" s="322" t="s">
        <v>1452</v>
      </c>
      <c r="I447" s="319" t="s">
        <v>1408</v>
      </c>
      <c r="J447" s="320" t="s">
        <v>1561</v>
      </c>
      <c r="K447" s="321" t="s">
        <v>1579</v>
      </c>
      <c r="L447" s="321" t="s">
        <v>1518</v>
      </c>
    </row>
    <row r="448" spans="1:12" ht="14.4">
      <c r="A448" s="323">
        <v>1660601</v>
      </c>
      <c r="B448" s="315" t="s">
        <v>2495</v>
      </c>
      <c r="C448" s="315" t="s">
        <v>936</v>
      </c>
      <c r="D448" s="316" t="s">
        <v>2496</v>
      </c>
      <c r="E448" s="317" t="s">
        <v>1516</v>
      </c>
      <c r="F448" s="318" t="s">
        <v>146</v>
      </c>
      <c r="G448" s="319" t="s">
        <v>1550</v>
      </c>
      <c r="H448" s="322" t="s">
        <v>1447</v>
      </c>
      <c r="I448" s="319" t="s">
        <v>1551</v>
      </c>
      <c r="J448" s="320" t="s">
        <v>208</v>
      </c>
      <c r="K448" s="321" t="s">
        <v>1579</v>
      </c>
      <c r="L448" s="321" t="s">
        <v>1518</v>
      </c>
    </row>
    <row r="449" spans="1:12" ht="14.4">
      <c r="A449" s="314">
        <v>1661601</v>
      </c>
      <c r="B449" s="315" t="s">
        <v>2497</v>
      </c>
      <c r="C449" s="315" t="s">
        <v>937</v>
      </c>
      <c r="D449" s="316" t="s">
        <v>2498</v>
      </c>
      <c r="E449" s="317" t="s">
        <v>1383</v>
      </c>
      <c r="F449" s="315" t="s">
        <v>146</v>
      </c>
      <c r="G449" s="316" t="s">
        <v>1528</v>
      </c>
      <c r="H449" s="322" t="s">
        <v>1436</v>
      </c>
      <c r="I449" s="319" t="s">
        <v>1421</v>
      </c>
      <c r="J449" s="320" t="s">
        <v>1529</v>
      </c>
      <c r="K449" s="321" t="s">
        <v>1579</v>
      </c>
      <c r="L449" s="321" t="s">
        <v>1518</v>
      </c>
    </row>
    <row r="450" spans="1:12" ht="14.4">
      <c r="A450" s="314">
        <v>1663001</v>
      </c>
      <c r="B450" s="315" t="s">
        <v>2499</v>
      </c>
      <c r="C450" s="315" t="s">
        <v>938</v>
      </c>
      <c r="D450" s="316" t="s">
        <v>2500</v>
      </c>
      <c r="E450" s="317" t="s">
        <v>1383</v>
      </c>
      <c r="F450" s="315" t="s">
        <v>146</v>
      </c>
      <c r="G450" s="316" t="s">
        <v>1620</v>
      </c>
      <c r="H450" s="322" t="s">
        <v>1621</v>
      </c>
      <c r="I450" s="319" t="s">
        <v>1622</v>
      </c>
      <c r="J450" s="320" t="s">
        <v>1529</v>
      </c>
      <c r="K450" s="321" t="s">
        <v>1572</v>
      </c>
      <c r="L450" s="321" t="s">
        <v>1518</v>
      </c>
    </row>
    <row r="451" spans="1:12" ht="14.4">
      <c r="A451" s="314">
        <v>1664401</v>
      </c>
      <c r="B451" s="315" t="s">
        <v>2501</v>
      </c>
      <c r="C451" s="315" t="s">
        <v>939</v>
      </c>
      <c r="D451" s="316" t="s">
        <v>2502</v>
      </c>
      <c r="E451" s="317" t="s">
        <v>100</v>
      </c>
      <c r="F451" s="315" t="s">
        <v>146</v>
      </c>
      <c r="G451" s="316" t="s">
        <v>1472</v>
      </c>
      <c r="H451" s="322" t="s">
        <v>1473</v>
      </c>
      <c r="I451" s="319" t="s">
        <v>1474</v>
      </c>
      <c r="J451" s="320" t="s">
        <v>1561</v>
      </c>
      <c r="K451" s="321" t="s">
        <v>1579</v>
      </c>
      <c r="L451" s="321" t="s">
        <v>1518</v>
      </c>
    </row>
    <row r="452" spans="1:12" ht="14.4">
      <c r="A452" s="314">
        <v>1664402</v>
      </c>
      <c r="B452" s="315" t="s">
        <v>2503</v>
      </c>
      <c r="C452" s="315" t="s">
        <v>940</v>
      </c>
      <c r="D452" s="316" t="s">
        <v>2504</v>
      </c>
      <c r="E452" s="317" t="s">
        <v>100</v>
      </c>
      <c r="F452" s="315" t="s">
        <v>1389</v>
      </c>
      <c r="G452" s="316" t="s">
        <v>1472</v>
      </c>
      <c r="H452" s="322" t="s">
        <v>1473</v>
      </c>
      <c r="I452" s="319" t="s">
        <v>1474</v>
      </c>
      <c r="J452" s="320" t="s">
        <v>1561</v>
      </c>
      <c r="K452" s="321" t="s">
        <v>1598</v>
      </c>
      <c r="L452" s="321" t="s">
        <v>1518</v>
      </c>
    </row>
    <row r="453" spans="1:12" ht="14.4">
      <c r="A453" s="314">
        <v>1665801</v>
      </c>
      <c r="B453" s="315" t="s">
        <v>2505</v>
      </c>
      <c r="C453" s="315" t="s">
        <v>941</v>
      </c>
      <c r="D453" s="316" t="s">
        <v>2506</v>
      </c>
      <c r="E453" s="317" t="s">
        <v>1383</v>
      </c>
      <c r="F453" s="315" t="s">
        <v>146</v>
      </c>
      <c r="G453" s="316" t="s">
        <v>203</v>
      </c>
      <c r="H453" s="322" t="s">
        <v>1976</v>
      </c>
      <c r="I453" s="319" t="s">
        <v>1977</v>
      </c>
      <c r="J453" s="320" t="s">
        <v>1529</v>
      </c>
      <c r="K453" s="321" t="s">
        <v>1572</v>
      </c>
      <c r="L453" s="321" t="s">
        <v>1518</v>
      </c>
    </row>
    <row r="454" spans="1:12" ht="14.4">
      <c r="A454" s="314">
        <v>1666501</v>
      </c>
      <c r="B454" s="315" t="s">
        <v>2507</v>
      </c>
      <c r="C454" s="315" t="s">
        <v>942</v>
      </c>
      <c r="D454" s="316" t="s">
        <v>2508</v>
      </c>
      <c r="E454" s="317" t="s">
        <v>1544</v>
      </c>
      <c r="F454" s="315" t="s">
        <v>146</v>
      </c>
      <c r="G454" s="316" t="s">
        <v>1689</v>
      </c>
      <c r="H454" s="322" t="s">
        <v>1690</v>
      </c>
      <c r="I454" s="319" t="s">
        <v>1691</v>
      </c>
      <c r="J454" s="320" t="s">
        <v>198</v>
      </c>
      <c r="K454" s="321" t="s">
        <v>1579</v>
      </c>
      <c r="L454" s="321" t="s">
        <v>1518</v>
      </c>
    </row>
    <row r="455" spans="1:12" ht="14.4">
      <c r="A455" s="314">
        <v>1667101</v>
      </c>
      <c r="B455" s="315" t="s">
        <v>2509</v>
      </c>
      <c r="C455" s="315" t="s">
        <v>943</v>
      </c>
      <c r="D455" s="316" t="s">
        <v>2510</v>
      </c>
      <c r="E455" s="317" t="s">
        <v>100</v>
      </c>
      <c r="F455" s="315" t="s">
        <v>146</v>
      </c>
      <c r="G455" s="316" t="s">
        <v>216</v>
      </c>
      <c r="H455" s="322" t="s">
        <v>1452</v>
      </c>
      <c r="I455" s="319" t="s">
        <v>1408</v>
      </c>
      <c r="J455" s="320" t="s">
        <v>1561</v>
      </c>
      <c r="K455" s="321" t="s">
        <v>1579</v>
      </c>
      <c r="L455" s="321" t="s">
        <v>1518</v>
      </c>
    </row>
    <row r="456" spans="1:12" ht="14.4">
      <c r="A456" s="314">
        <v>1668501</v>
      </c>
      <c r="B456" s="315" t="s">
        <v>2511</v>
      </c>
      <c r="C456" s="315" t="s">
        <v>944</v>
      </c>
      <c r="D456" s="316" t="s">
        <v>2512</v>
      </c>
      <c r="E456" s="317" t="s">
        <v>146</v>
      </c>
      <c r="F456" s="315" t="s">
        <v>146</v>
      </c>
      <c r="G456" s="316" t="s">
        <v>1732</v>
      </c>
      <c r="H456" s="322" t="s">
        <v>1444</v>
      </c>
      <c r="I456" s="319" t="s">
        <v>1733</v>
      </c>
      <c r="J456" s="320" t="s">
        <v>201</v>
      </c>
      <c r="K456" s="321" t="s">
        <v>1572</v>
      </c>
      <c r="L456" s="321" t="s">
        <v>1518</v>
      </c>
    </row>
    <row r="457" spans="1:12" ht="14.4">
      <c r="A457" s="314">
        <v>1669901</v>
      </c>
      <c r="B457" s="315" t="s">
        <v>2513</v>
      </c>
      <c r="C457" s="315" t="s">
        <v>945</v>
      </c>
      <c r="D457" s="316" t="s">
        <v>2514</v>
      </c>
      <c r="E457" s="317" t="s">
        <v>1544</v>
      </c>
      <c r="F457" s="315" t="s">
        <v>146</v>
      </c>
      <c r="G457" s="316" t="s">
        <v>1661</v>
      </c>
      <c r="H457" s="322" t="s">
        <v>1662</v>
      </c>
      <c r="I457" s="319" t="s">
        <v>1663</v>
      </c>
      <c r="J457" s="320" t="s">
        <v>198</v>
      </c>
      <c r="K457" s="321" t="s">
        <v>1579</v>
      </c>
      <c r="L457" s="321" t="s">
        <v>1518</v>
      </c>
    </row>
    <row r="458" spans="1:12" ht="14.4">
      <c r="A458" s="323">
        <v>1671201</v>
      </c>
      <c r="B458" s="315" t="s">
        <v>2515</v>
      </c>
      <c r="C458" s="315" t="s">
        <v>946</v>
      </c>
      <c r="D458" s="316" t="s">
        <v>2516</v>
      </c>
      <c r="E458" s="317" t="s">
        <v>1516</v>
      </c>
      <c r="F458" s="318" t="s">
        <v>146</v>
      </c>
      <c r="G458" s="319" t="s">
        <v>214</v>
      </c>
      <c r="H458" s="322" t="s">
        <v>1478</v>
      </c>
      <c r="I458" s="319" t="s">
        <v>1479</v>
      </c>
      <c r="J458" s="320" t="s">
        <v>208</v>
      </c>
      <c r="K458" s="321" t="s">
        <v>1579</v>
      </c>
      <c r="L458" s="321" t="s">
        <v>1518</v>
      </c>
    </row>
    <row r="459" spans="1:12" ht="14.4">
      <c r="A459" s="314">
        <v>1674001</v>
      </c>
      <c r="B459" s="315" t="s">
        <v>2517</v>
      </c>
      <c r="C459" s="315" t="s">
        <v>947</v>
      </c>
      <c r="D459" s="316" t="s">
        <v>2518</v>
      </c>
      <c r="E459" s="317" t="s">
        <v>100</v>
      </c>
      <c r="F459" s="315" t="s">
        <v>146</v>
      </c>
      <c r="G459" s="316" t="s">
        <v>204</v>
      </c>
      <c r="H459" s="322" t="s">
        <v>1475</v>
      </c>
      <c r="I459" s="319" t="s">
        <v>1399</v>
      </c>
      <c r="J459" s="320" t="s">
        <v>1561</v>
      </c>
      <c r="K459" s="321" t="s">
        <v>1572</v>
      </c>
      <c r="L459" s="321" t="s">
        <v>1518</v>
      </c>
    </row>
    <row r="460" spans="1:12" ht="14.4">
      <c r="A460" s="314">
        <v>1675301</v>
      </c>
      <c r="B460" s="315" t="s">
        <v>2519</v>
      </c>
      <c r="C460" s="315" t="s">
        <v>948</v>
      </c>
      <c r="D460" s="316" t="s">
        <v>2520</v>
      </c>
      <c r="E460" s="317" t="s">
        <v>146</v>
      </c>
      <c r="F460" s="315" t="s">
        <v>146</v>
      </c>
      <c r="G460" s="316" t="s">
        <v>534</v>
      </c>
      <c r="H460" s="322" t="s">
        <v>1445</v>
      </c>
      <c r="I460" s="319" t="s">
        <v>1890</v>
      </c>
      <c r="J460" s="320" t="s">
        <v>201</v>
      </c>
      <c r="K460" s="321" t="s">
        <v>1572</v>
      </c>
      <c r="L460" s="321" t="s">
        <v>1518</v>
      </c>
    </row>
    <row r="461" spans="1:12" ht="14.4">
      <c r="A461" s="314">
        <v>1676701</v>
      </c>
      <c r="B461" s="315" t="s">
        <v>2521</v>
      </c>
      <c r="C461" s="315" t="s">
        <v>949</v>
      </c>
      <c r="D461" s="316" t="s">
        <v>2522</v>
      </c>
      <c r="E461" s="317" t="s">
        <v>146</v>
      </c>
      <c r="F461" s="315" t="s">
        <v>146</v>
      </c>
      <c r="G461" s="316" t="s">
        <v>202</v>
      </c>
      <c r="H461" s="322" t="s">
        <v>1443</v>
      </c>
      <c r="I461" s="319" t="s">
        <v>1569</v>
      </c>
      <c r="J461" s="320" t="s">
        <v>201</v>
      </c>
      <c r="K461" s="321" t="s">
        <v>1572</v>
      </c>
      <c r="L461" s="321" t="s">
        <v>1518</v>
      </c>
    </row>
    <row r="462" spans="1:12" ht="14.4">
      <c r="A462" s="314">
        <v>1678101</v>
      </c>
      <c r="B462" s="315" t="s">
        <v>2523</v>
      </c>
      <c r="C462" s="315" t="s">
        <v>950</v>
      </c>
      <c r="D462" s="316" t="s">
        <v>2524</v>
      </c>
      <c r="E462" s="317" t="s">
        <v>100</v>
      </c>
      <c r="F462" s="315" t="s">
        <v>146</v>
      </c>
      <c r="G462" s="316" t="s">
        <v>527</v>
      </c>
      <c r="H462" s="322" t="s">
        <v>1441</v>
      </c>
      <c r="I462" s="319" t="s">
        <v>1400</v>
      </c>
      <c r="J462" s="320" t="s">
        <v>1561</v>
      </c>
      <c r="K462" s="321" t="s">
        <v>1579</v>
      </c>
      <c r="L462" s="321" t="s">
        <v>1518</v>
      </c>
    </row>
    <row r="463" spans="1:12" ht="14.4">
      <c r="A463" s="314">
        <v>1679501</v>
      </c>
      <c r="B463" s="315" t="s">
        <v>2525</v>
      </c>
      <c r="C463" s="315" t="s">
        <v>951</v>
      </c>
      <c r="D463" s="316" t="s">
        <v>2526</v>
      </c>
      <c r="E463" s="317" t="s">
        <v>1383</v>
      </c>
      <c r="F463" s="315" t="s">
        <v>146</v>
      </c>
      <c r="G463" s="316" t="s">
        <v>1620</v>
      </c>
      <c r="H463" s="322" t="s">
        <v>1621</v>
      </c>
      <c r="I463" s="319" t="s">
        <v>1622</v>
      </c>
      <c r="J463" s="320" t="s">
        <v>1529</v>
      </c>
      <c r="K463" s="321" t="s">
        <v>1572</v>
      </c>
      <c r="L463" s="321" t="s">
        <v>1518</v>
      </c>
    </row>
    <row r="464" spans="1:12" ht="14.4">
      <c r="A464" s="314">
        <v>1680801</v>
      </c>
      <c r="B464" s="315" t="s">
        <v>2527</v>
      </c>
      <c r="C464" s="315" t="s">
        <v>952</v>
      </c>
      <c r="D464" s="316" t="s">
        <v>2528</v>
      </c>
      <c r="E464" s="317" t="s">
        <v>100</v>
      </c>
      <c r="F464" s="315" t="s">
        <v>146</v>
      </c>
      <c r="G464" s="316" t="s">
        <v>1650</v>
      </c>
      <c r="H464" s="322" t="s">
        <v>1440</v>
      </c>
      <c r="I464" s="319" t="s">
        <v>1651</v>
      </c>
      <c r="J464" s="320" t="s">
        <v>1561</v>
      </c>
      <c r="K464" s="321" t="s">
        <v>1572</v>
      </c>
      <c r="L464" s="321" t="s">
        <v>1518</v>
      </c>
    </row>
    <row r="465" spans="1:12" ht="14.4">
      <c r="A465" s="314">
        <v>1682201</v>
      </c>
      <c r="B465" s="315" t="s">
        <v>2529</v>
      </c>
      <c r="C465" s="315" t="s">
        <v>953</v>
      </c>
      <c r="D465" s="316" t="s">
        <v>2530</v>
      </c>
      <c r="E465" s="317" t="s">
        <v>1383</v>
      </c>
      <c r="F465" s="315" t="s">
        <v>146</v>
      </c>
      <c r="G465" s="316" t="s">
        <v>1620</v>
      </c>
      <c r="H465" s="322" t="s">
        <v>1621</v>
      </c>
      <c r="I465" s="319" t="s">
        <v>1622</v>
      </c>
      <c r="J465" s="320" t="s">
        <v>1529</v>
      </c>
      <c r="K465" s="321" t="s">
        <v>1572</v>
      </c>
      <c r="L465" s="321" t="s">
        <v>1518</v>
      </c>
    </row>
    <row r="466" spans="1:12" ht="14.4">
      <c r="A466" s="314">
        <v>1683601</v>
      </c>
      <c r="B466" s="315" t="s">
        <v>2531</v>
      </c>
      <c r="C466" s="315" t="s">
        <v>954</v>
      </c>
      <c r="D466" s="316" t="s">
        <v>2532</v>
      </c>
      <c r="E466" s="317" t="s">
        <v>146</v>
      </c>
      <c r="F466" s="315" t="s">
        <v>146</v>
      </c>
      <c r="G466" s="316" t="s">
        <v>205</v>
      </c>
      <c r="H466" s="318" t="s">
        <v>1455</v>
      </c>
      <c r="I466" s="319" t="s">
        <v>1617</v>
      </c>
      <c r="J466" s="320" t="s">
        <v>201</v>
      </c>
      <c r="K466" s="321" t="s">
        <v>1572</v>
      </c>
      <c r="L466" s="321" t="s">
        <v>1518</v>
      </c>
    </row>
    <row r="467" spans="1:12" ht="14.4">
      <c r="A467" s="314">
        <v>1684901</v>
      </c>
      <c r="B467" s="315" t="s">
        <v>2533</v>
      </c>
      <c r="C467" s="315" t="s">
        <v>955</v>
      </c>
      <c r="D467" s="316" t="s">
        <v>2534</v>
      </c>
      <c r="E467" s="317" t="s">
        <v>146</v>
      </c>
      <c r="F467" s="315" t="s">
        <v>146</v>
      </c>
      <c r="G467" s="316" t="s">
        <v>1439</v>
      </c>
      <c r="H467" s="322" t="s">
        <v>1476</v>
      </c>
      <c r="I467" s="319" t="s">
        <v>1409</v>
      </c>
      <c r="J467" s="320" t="s">
        <v>201</v>
      </c>
      <c r="K467" s="321" t="s">
        <v>1572</v>
      </c>
      <c r="L467" s="321" t="s">
        <v>1518</v>
      </c>
    </row>
    <row r="468" spans="1:12" ht="14.4">
      <c r="A468" s="314">
        <v>1686301</v>
      </c>
      <c r="B468" s="315" t="s">
        <v>2535</v>
      </c>
      <c r="C468" s="315" t="s">
        <v>956</v>
      </c>
      <c r="D468" s="316" t="s">
        <v>2536</v>
      </c>
      <c r="E468" s="317" t="s">
        <v>1383</v>
      </c>
      <c r="F468" s="315" t="s">
        <v>146</v>
      </c>
      <c r="G468" s="316" t="s">
        <v>1620</v>
      </c>
      <c r="H468" s="322" t="s">
        <v>1621</v>
      </c>
      <c r="I468" s="319" t="s">
        <v>1622</v>
      </c>
      <c r="J468" s="320" t="s">
        <v>1529</v>
      </c>
      <c r="K468" s="321" t="s">
        <v>1572</v>
      </c>
      <c r="L468" s="321" t="s">
        <v>1518</v>
      </c>
    </row>
    <row r="469" spans="1:12" ht="14.4">
      <c r="A469" s="314">
        <v>1686701</v>
      </c>
      <c r="B469" s="315" t="s">
        <v>2537</v>
      </c>
      <c r="C469" s="315" t="s">
        <v>1429</v>
      </c>
      <c r="D469" s="316" t="s">
        <v>2538</v>
      </c>
      <c r="E469" s="317" t="s">
        <v>1383</v>
      </c>
      <c r="F469" s="315" t="s">
        <v>1390</v>
      </c>
      <c r="G469" s="316" t="s">
        <v>1540</v>
      </c>
      <c r="H469" s="322" t="s">
        <v>1451</v>
      </c>
      <c r="I469" s="319" t="s">
        <v>1541</v>
      </c>
      <c r="J469" s="320" t="s">
        <v>1529</v>
      </c>
      <c r="K469" s="321" t="s">
        <v>1666</v>
      </c>
      <c r="L469" s="321" t="s">
        <v>1518</v>
      </c>
    </row>
    <row r="470" spans="1:12" ht="14.4">
      <c r="A470" s="314">
        <v>1686801</v>
      </c>
      <c r="B470" s="315" t="s">
        <v>2539</v>
      </c>
      <c r="C470" s="315" t="s">
        <v>957</v>
      </c>
      <c r="D470" s="316" t="s">
        <v>2540</v>
      </c>
      <c r="E470" s="317" t="s">
        <v>83</v>
      </c>
      <c r="F470" s="315" t="s">
        <v>1386</v>
      </c>
      <c r="G470" s="316" t="s">
        <v>2012</v>
      </c>
      <c r="H470" s="322" t="s">
        <v>1438</v>
      </c>
      <c r="I470" s="319" t="s">
        <v>2013</v>
      </c>
      <c r="J470" s="320" t="s">
        <v>1525</v>
      </c>
      <c r="K470" s="321" t="s">
        <v>1614</v>
      </c>
      <c r="L470" s="321" t="s">
        <v>1518</v>
      </c>
    </row>
    <row r="471" spans="1:12" ht="14.4">
      <c r="A471" s="314">
        <v>1686901</v>
      </c>
      <c r="B471" s="315" t="s">
        <v>2541</v>
      </c>
      <c r="C471" s="315" t="s">
        <v>958</v>
      </c>
      <c r="D471" s="316" t="s">
        <v>2542</v>
      </c>
      <c r="E471" s="317" t="s">
        <v>1383</v>
      </c>
      <c r="F471" s="315" t="s">
        <v>146</v>
      </c>
      <c r="G471" s="316" t="s">
        <v>1528</v>
      </c>
      <c r="H471" s="322" t="s">
        <v>1436</v>
      </c>
      <c r="I471" s="319" t="s">
        <v>1421</v>
      </c>
      <c r="J471" s="320" t="s">
        <v>1529</v>
      </c>
      <c r="K471" s="321" t="s">
        <v>1572</v>
      </c>
      <c r="L471" s="321" t="s">
        <v>1518</v>
      </c>
    </row>
    <row r="472" spans="1:12" ht="14.4">
      <c r="A472" s="314">
        <v>1687001</v>
      </c>
      <c r="B472" s="315" t="s">
        <v>2543</v>
      </c>
      <c r="C472" s="315" t="s">
        <v>959</v>
      </c>
      <c r="D472" s="316" t="s">
        <v>2544</v>
      </c>
      <c r="E472" s="317" t="s">
        <v>1383</v>
      </c>
      <c r="F472" s="315" t="s">
        <v>1378</v>
      </c>
      <c r="G472" s="316" t="s">
        <v>1656</v>
      </c>
      <c r="H472" s="322" t="s">
        <v>1469</v>
      </c>
      <c r="I472" s="319" t="s">
        <v>1428</v>
      </c>
      <c r="J472" s="320" t="s">
        <v>1529</v>
      </c>
      <c r="K472" s="321" t="s">
        <v>1579</v>
      </c>
      <c r="L472" s="321" t="s">
        <v>1518</v>
      </c>
    </row>
    <row r="473" spans="1:12" ht="14.4">
      <c r="A473" s="314">
        <v>1687201</v>
      </c>
      <c r="B473" s="315" t="s">
        <v>2545</v>
      </c>
      <c r="C473" s="315" t="s">
        <v>1426</v>
      </c>
      <c r="D473" s="316" t="s">
        <v>2546</v>
      </c>
      <c r="E473" s="317" t="s">
        <v>1383</v>
      </c>
      <c r="F473" s="315" t="s">
        <v>146</v>
      </c>
      <c r="G473" s="316" t="s">
        <v>203</v>
      </c>
      <c r="H473" s="322" t="s">
        <v>1976</v>
      </c>
      <c r="I473" s="319" t="s">
        <v>1977</v>
      </c>
      <c r="J473" s="320" t="s">
        <v>1529</v>
      </c>
      <c r="K473" s="321" t="s">
        <v>1572</v>
      </c>
      <c r="L473" s="321" t="s">
        <v>1518</v>
      </c>
    </row>
    <row r="474" spans="1:12" ht="14.4">
      <c r="A474" s="314">
        <v>1687301</v>
      </c>
      <c r="B474" s="315" t="s">
        <v>2547</v>
      </c>
      <c r="C474" s="315" t="s">
        <v>960</v>
      </c>
      <c r="D474" s="316" t="s">
        <v>2548</v>
      </c>
      <c r="E474" s="317" t="s">
        <v>146</v>
      </c>
      <c r="F474" s="315" t="s">
        <v>146</v>
      </c>
      <c r="G474" s="316" t="s">
        <v>1439</v>
      </c>
      <c r="H474" s="322" t="s">
        <v>1476</v>
      </c>
      <c r="I474" s="319" t="s">
        <v>1409</v>
      </c>
      <c r="J474" s="320" t="s">
        <v>201</v>
      </c>
      <c r="K474" s="321" t="s">
        <v>1572</v>
      </c>
      <c r="L474" s="321" t="s">
        <v>1518</v>
      </c>
    </row>
    <row r="475" spans="1:12" ht="14.4">
      <c r="A475" s="314">
        <v>1687501</v>
      </c>
      <c r="B475" s="315" t="s">
        <v>2549</v>
      </c>
      <c r="C475" s="315" t="s">
        <v>961</v>
      </c>
      <c r="D475" s="316" t="s">
        <v>2550</v>
      </c>
      <c r="E475" s="317" t="s">
        <v>146</v>
      </c>
      <c r="F475" s="315" t="s">
        <v>146</v>
      </c>
      <c r="G475" s="316" t="s">
        <v>534</v>
      </c>
      <c r="H475" s="322" t="s">
        <v>1445</v>
      </c>
      <c r="I475" s="319" t="s">
        <v>1890</v>
      </c>
      <c r="J475" s="320" t="s">
        <v>201</v>
      </c>
      <c r="K475" s="321" t="s">
        <v>1579</v>
      </c>
      <c r="L475" s="321" t="s">
        <v>1518</v>
      </c>
    </row>
    <row r="476" spans="1:12" ht="14.4">
      <c r="A476" s="314">
        <v>1687502</v>
      </c>
      <c r="B476" s="315" t="s">
        <v>2551</v>
      </c>
      <c r="C476" s="315" t="s">
        <v>962</v>
      </c>
      <c r="D476" s="316" t="s">
        <v>2552</v>
      </c>
      <c r="E476" s="317" t="s">
        <v>146</v>
      </c>
      <c r="F476" s="315" t="s">
        <v>1389</v>
      </c>
      <c r="G476" s="316" t="s">
        <v>534</v>
      </c>
      <c r="H476" s="322" t="s">
        <v>1445</v>
      </c>
      <c r="I476" s="319" t="s">
        <v>1890</v>
      </c>
      <c r="J476" s="320" t="s">
        <v>201</v>
      </c>
      <c r="K476" s="321" t="s">
        <v>1744</v>
      </c>
      <c r="L476" s="321" t="s">
        <v>1518</v>
      </c>
    </row>
    <row r="477" spans="1:12" ht="14.4">
      <c r="A477" s="314">
        <v>1687801</v>
      </c>
      <c r="B477" s="315" t="s">
        <v>2553</v>
      </c>
      <c r="C477" s="315" t="s">
        <v>963</v>
      </c>
      <c r="D477" s="316" t="s">
        <v>2554</v>
      </c>
      <c r="E477" s="317" t="s">
        <v>146</v>
      </c>
      <c r="F477" s="315" t="s">
        <v>146</v>
      </c>
      <c r="G477" s="316" t="s">
        <v>1706</v>
      </c>
      <c r="H477" s="322" t="s">
        <v>1470</v>
      </c>
      <c r="I477" s="319" t="s">
        <v>1707</v>
      </c>
      <c r="J477" s="320" t="s">
        <v>201</v>
      </c>
      <c r="K477" s="321" t="s">
        <v>1572</v>
      </c>
      <c r="L477" s="321" t="s">
        <v>1518</v>
      </c>
    </row>
    <row r="478" spans="1:12" ht="14.4">
      <c r="A478" s="314">
        <v>1687802</v>
      </c>
      <c r="B478" s="315" t="s">
        <v>2555</v>
      </c>
      <c r="C478" s="315" t="s">
        <v>964</v>
      </c>
      <c r="D478" s="316" t="s">
        <v>2556</v>
      </c>
      <c r="E478" s="317" t="s">
        <v>146</v>
      </c>
      <c r="F478" s="315" t="s">
        <v>1389</v>
      </c>
      <c r="G478" s="316" t="s">
        <v>1706</v>
      </c>
      <c r="H478" s="322" t="s">
        <v>1470</v>
      </c>
      <c r="I478" s="319" t="s">
        <v>1707</v>
      </c>
      <c r="J478" s="320" t="s">
        <v>201</v>
      </c>
      <c r="K478" s="321" t="s">
        <v>1744</v>
      </c>
      <c r="L478" s="321" t="s">
        <v>1518</v>
      </c>
    </row>
    <row r="479" spans="1:12" ht="14.4">
      <c r="A479" s="314">
        <v>1688001</v>
      </c>
      <c r="B479" s="315" t="s">
        <v>2557</v>
      </c>
      <c r="C479" s="315" t="s">
        <v>965</v>
      </c>
      <c r="D479" s="316" t="s">
        <v>2558</v>
      </c>
      <c r="E479" s="317" t="s">
        <v>146</v>
      </c>
      <c r="F479" s="315" t="s">
        <v>146</v>
      </c>
      <c r="G479" s="316" t="s">
        <v>205</v>
      </c>
      <c r="H479" s="318" t="s">
        <v>1455</v>
      </c>
      <c r="I479" s="319" t="s">
        <v>1617</v>
      </c>
      <c r="J479" s="320" t="s">
        <v>201</v>
      </c>
      <c r="K479" s="321" t="s">
        <v>1579</v>
      </c>
      <c r="L479" s="321" t="s">
        <v>1518</v>
      </c>
    </row>
    <row r="480" spans="1:12" ht="14.4">
      <c r="A480" s="314">
        <v>1688002</v>
      </c>
      <c r="B480" s="315" t="s">
        <v>2559</v>
      </c>
      <c r="C480" s="315" t="s">
        <v>966</v>
      </c>
      <c r="D480" s="316" t="s">
        <v>2560</v>
      </c>
      <c r="E480" s="317" t="s">
        <v>146</v>
      </c>
      <c r="F480" s="315" t="s">
        <v>1389</v>
      </c>
      <c r="G480" s="316" t="s">
        <v>205</v>
      </c>
      <c r="H480" s="318" t="s">
        <v>1455</v>
      </c>
      <c r="I480" s="319" t="s">
        <v>1617</v>
      </c>
      <c r="J480" s="320" t="s">
        <v>201</v>
      </c>
      <c r="K480" s="321" t="s">
        <v>1598</v>
      </c>
      <c r="L480" s="321" t="s">
        <v>1518</v>
      </c>
    </row>
    <row r="481" spans="1:12" ht="14.4">
      <c r="A481" s="314">
        <v>1688401</v>
      </c>
      <c r="B481" s="315" t="s">
        <v>2561</v>
      </c>
      <c r="C481" s="315" t="s">
        <v>1417</v>
      </c>
      <c r="D481" s="316" t="s">
        <v>2562</v>
      </c>
      <c r="E481" s="317" t="s">
        <v>146</v>
      </c>
      <c r="F481" s="315" t="s">
        <v>146</v>
      </c>
      <c r="G481" s="316" t="s">
        <v>534</v>
      </c>
      <c r="H481" s="322" t="s">
        <v>1445</v>
      </c>
      <c r="I481" s="319" t="s">
        <v>1890</v>
      </c>
      <c r="J481" s="320" t="s">
        <v>201</v>
      </c>
      <c r="K481" s="321" t="s">
        <v>1572</v>
      </c>
      <c r="L481" s="321" t="s">
        <v>1518</v>
      </c>
    </row>
    <row r="482" spans="1:12" ht="14.4">
      <c r="A482" s="314">
        <v>1688601</v>
      </c>
      <c r="B482" s="315" t="s">
        <v>2563</v>
      </c>
      <c r="C482" s="315" t="s">
        <v>967</v>
      </c>
      <c r="D482" s="316" t="s">
        <v>2564</v>
      </c>
      <c r="E482" s="317" t="s">
        <v>1383</v>
      </c>
      <c r="F482" s="315" t="s">
        <v>146</v>
      </c>
      <c r="G482" s="316" t="s">
        <v>1528</v>
      </c>
      <c r="H482" s="322" t="s">
        <v>1436</v>
      </c>
      <c r="I482" s="319" t="s">
        <v>1421</v>
      </c>
      <c r="J482" s="320" t="s">
        <v>1529</v>
      </c>
      <c r="K482" s="321" t="s">
        <v>1572</v>
      </c>
      <c r="L482" s="321" t="s">
        <v>1518</v>
      </c>
    </row>
    <row r="483" spans="1:12" ht="14.4">
      <c r="A483" s="323">
        <v>1689001</v>
      </c>
      <c r="B483" s="315" t="s">
        <v>2565</v>
      </c>
      <c r="C483" s="315" t="s">
        <v>968</v>
      </c>
      <c r="D483" s="316" t="s">
        <v>2566</v>
      </c>
      <c r="E483" s="317" t="s">
        <v>1516</v>
      </c>
      <c r="F483" s="318" t="s">
        <v>146</v>
      </c>
      <c r="G483" s="319" t="s">
        <v>197</v>
      </c>
      <c r="H483" s="322" t="s">
        <v>1477</v>
      </c>
      <c r="I483" s="319" t="s">
        <v>1380</v>
      </c>
      <c r="J483" s="320" t="s">
        <v>208</v>
      </c>
      <c r="K483" s="321" t="s">
        <v>1579</v>
      </c>
      <c r="L483" s="321" t="s">
        <v>1518</v>
      </c>
    </row>
    <row r="484" spans="1:12" ht="14.4">
      <c r="A484" s="314">
        <v>1690401</v>
      </c>
      <c r="B484" s="315" t="s">
        <v>2567</v>
      </c>
      <c r="C484" s="315" t="s">
        <v>969</v>
      </c>
      <c r="D484" s="316" t="s">
        <v>2568</v>
      </c>
      <c r="E484" s="317" t="s">
        <v>146</v>
      </c>
      <c r="F484" s="315" t="s">
        <v>146</v>
      </c>
      <c r="G484" s="316" t="s">
        <v>1706</v>
      </c>
      <c r="H484" s="322" t="s">
        <v>1470</v>
      </c>
      <c r="I484" s="319" t="s">
        <v>1707</v>
      </c>
      <c r="J484" s="320" t="s">
        <v>201</v>
      </c>
      <c r="K484" s="321" t="s">
        <v>1598</v>
      </c>
      <c r="L484" s="321" t="s">
        <v>1518</v>
      </c>
    </row>
    <row r="485" spans="1:12" ht="14.4">
      <c r="A485" s="314">
        <v>1690501</v>
      </c>
      <c r="B485" s="315" t="s">
        <v>2569</v>
      </c>
      <c r="C485" s="315" t="s">
        <v>970</v>
      </c>
      <c r="D485" s="316" t="s">
        <v>2570</v>
      </c>
      <c r="E485" s="317" t="s">
        <v>146</v>
      </c>
      <c r="F485" s="315" t="s">
        <v>1392</v>
      </c>
      <c r="G485" s="316" t="s">
        <v>1706</v>
      </c>
      <c r="H485" s="322" t="s">
        <v>1470</v>
      </c>
      <c r="I485" s="319" t="s">
        <v>1707</v>
      </c>
      <c r="J485" s="320" t="s">
        <v>201</v>
      </c>
      <c r="K485" s="321" t="s">
        <v>1726</v>
      </c>
      <c r="L485" s="321" t="s">
        <v>1518</v>
      </c>
    </row>
    <row r="486" spans="1:12" ht="14.4">
      <c r="A486" s="314">
        <v>1691801</v>
      </c>
      <c r="B486" s="315" t="s">
        <v>2571</v>
      </c>
      <c r="C486" s="315" t="s">
        <v>971</v>
      </c>
      <c r="D486" s="316" t="s">
        <v>2572</v>
      </c>
      <c r="E486" s="317" t="s">
        <v>146</v>
      </c>
      <c r="F486" s="315" t="s">
        <v>146</v>
      </c>
      <c r="G486" s="316" t="s">
        <v>534</v>
      </c>
      <c r="H486" s="322" t="s">
        <v>1445</v>
      </c>
      <c r="I486" s="319" t="s">
        <v>1890</v>
      </c>
      <c r="J486" s="320" t="s">
        <v>201</v>
      </c>
      <c r="K486" s="321" t="s">
        <v>1579</v>
      </c>
      <c r="L486" s="321" t="s">
        <v>1518</v>
      </c>
    </row>
    <row r="487" spans="1:12" ht="14.4">
      <c r="A487" s="314">
        <v>1692001</v>
      </c>
      <c r="B487" s="315" t="s">
        <v>2573</v>
      </c>
      <c r="C487" s="315" t="s">
        <v>972</v>
      </c>
      <c r="D487" s="316" t="s">
        <v>2574</v>
      </c>
      <c r="E487" s="317" t="s">
        <v>146</v>
      </c>
      <c r="F487" s="315" t="s">
        <v>146</v>
      </c>
      <c r="G487" s="316" t="s">
        <v>205</v>
      </c>
      <c r="H487" s="318" t="s">
        <v>1455</v>
      </c>
      <c r="I487" s="319" t="s">
        <v>1617</v>
      </c>
      <c r="J487" s="320" t="s">
        <v>201</v>
      </c>
      <c r="K487" s="321" t="s">
        <v>1579</v>
      </c>
      <c r="L487" s="321" t="s">
        <v>1518</v>
      </c>
    </row>
    <row r="488" spans="1:12" ht="14.4">
      <c r="A488" s="314">
        <v>1693201</v>
      </c>
      <c r="B488" s="315" t="s">
        <v>2575</v>
      </c>
      <c r="C488" s="315" t="s">
        <v>973</v>
      </c>
      <c r="D488" s="316" t="s">
        <v>2576</v>
      </c>
      <c r="E488" s="317" t="s">
        <v>100</v>
      </c>
      <c r="F488" s="315" t="s">
        <v>146</v>
      </c>
      <c r="G488" s="316" t="s">
        <v>204</v>
      </c>
      <c r="H488" s="322" t="s">
        <v>1475</v>
      </c>
      <c r="I488" s="319" t="s">
        <v>1399</v>
      </c>
      <c r="J488" s="320" t="s">
        <v>1561</v>
      </c>
      <c r="K488" s="321" t="s">
        <v>1579</v>
      </c>
      <c r="L488" s="321" t="s">
        <v>1518</v>
      </c>
    </row>
    <row r="489" spans="1:12" ht="14.4">
      <c r="A489" s="314">
        <v>1694501</v>
      </c>
      <c r="B489" s="315" t="s">
        <v>2577</v>
      </c>
      <c r="C489" s="315" t="s">
        <v>974</v>
      </c>
      <c r="D489" s="316" t="s">
        <v>2578</v>
      </c>
      <c r="E489" s="317" t="s">
        <v>1544</v>
      </c>
      <c r="F489" s="315" t="s">
        <v>146</v>
      </c>
      <c r="G489" s="316" t="s">
        <v>1555</v>
      </c>
      <c r="H489" s="322" t="s">
        <v>1556</v>
      </c>
      <c r="I489" s="319" t="s">
        <v>1557</v>
      </c>
      <c r="J489" s="320" t="s">
        <v>198</v>
      </c>
      <c r="K489" s="321" t="s">
        <v>1579</v>
      </c>
      <c r="L489" s="321" t="s">
        <v>1518</v>
      </c>
    </row>
    <row r="490" spans="1:12" ht="14.4">
      <c r="A490" s="314">
        <v>1695201</v>
      </c>
      <c r="B490" s="315" t="s">
        <v>2579</v>
      </c>
      <c r="C490" s="315" t="s">
        <v>975</v>
      </c>
      <c r="D490" s="316" t="s">
        <v>2580</v>
      </c>
      <c r="E490" s="317" t="s">
        <v>100</v>
      </c>
      <c r="F490" s="315" t="s">
        <v>146</v>
      </c>
      <c r="G490" s="316" t="s">
        <v>1564</v>
      </c>
      <c r="H490" s="322" t="s">
        <v>1565</v>
      </c>
      <c r="I490" s="319" t="s">
        <v>1566</v>
      </c>
      <c r="J490" s="320" t="s">
        <v>1561</v>
      </c>
      <c r="K490" s="321" t="s">
        <v>1579</v>
      </c>
      <c r="L490" s="321" t="s">
        <v>1518</v>
      </c>
    </row>
    <row r="491" spans="1:12" ht="14.4">
      <c r="A491" s="314">
        <v>1695901</v>
      </c>
      <c r="B491" s="315" t="s">
        <v>2581</v>
      </c>
      <c r="C491" s="315" t="s">
        <v>976</v>
      </c>
      <c r="D491" s="316" t="s">
        <v>2582</v>
      </c>
      <c r="E491" s="317" t="s">
        <v>1544</v>
      </c>
      <c r="F491" s="315" t="s">
        <v>146</v>
      </c>
      <c r="G491" s="316" t="s">
        <v>1555</v>
      </c>
      <c r="H491" s="322" t="s">
        <v>1556</v>
      </c>
      <c r="I491" s="319" t="s">
        <v>1557</v>
      </c>
      <c r="J491" s="320" t="s">
        <v>198</v>
      </c>
      <c r="K491" s="321" t="s">
        <v>1579</v>
      </c>
      <c r="L491" s="321" t="s">
        <v>1518</v>
      </c>
    </row>
    <row r="492" spans="1:12" ht="14.4">
      <c r="A492" s="314">
        <v>1697301</v>
      </c>
      <c r="B492" s="315" t="s">
        <v>2583</v>
      </c>
      <c r="C492" s="315" t="s">
        <v>977</v>
      </c>
      <c r="D492" s="316" t="s">
        <v>2584</v>
      </c>
      <c r="E492" s="317" t="s">
        <v>1544</v>
      </c>
      <c r="F492" s="315" t="s">
        <v>146</v>
      </c>
      <c r="G492" s="316" t="s">
        <v>1484</v>
      </c>
      <c r="H492" s="322" t="s">
        <v>1627</v>
      </c>
      <c r="I492" s="319" t="s">
        <v>1628</v>
      </c>
      <c r="J492" s="320" t="s">
        <v>198</v>
      </c>
      <c r="K492" s="321" t="s">
        <v>1579</v>
      </c>
      <c r="L492" s="321" t="s">
        <v>1518</v>
      </c>
    </row>
    <row r="493" spans="1:12" ht="14.4">
      <c r="A493" s="314">
        <v>1697302</v>
      </c>
      <c r="B493" s="315" t="s">
        <v>2585</v>
      </c>
      <c r="C493" s="315" t="s">
        <v>978</v>
      </c>
      <c r="D493" s="316" t="s">
        <v>2586</v>
      </c>
      <c r="E493" s="317" t="s">
        <v>1544</v>
      </c>
      <c r="F493" s="315" t="s">
        <v>1389</v>
      </c>
      <c r="G493" s="316" t="s">
        <v>1484</v>
      </c>
      <c r="H493" s="322" t="s">
        <v>1627</v>
      </c>
      <c r="I493" s="319" t="s">
        <v>1628</v>
      </c>
      <c r="J493" s="320" t="s">
        <v>198</v>
      </c>
      <c r="K493" s="321" t="s">
        <v>1744</v>
      </c>
      <c r="L493" s="321" t="s">
        <v>1518</v>
      </c>
    </row>
    <row r="494" spans="1:12" ht="14.4">
      <c r="A494" s="323">
        <v>1698601</v>
      </c>
      <c r="B494" s="315" t="s">
        <v>2587</v>
      </c>
      <c r="C494" s="315" t="s">
        <v>979</v>
      </c>
      <c r="D494" s="316" t="s">
        <v>2588</v>
      </c>
      <c r="E494" s="317" t="s">
        <v>1516</v>
      </c>
      <c r="F494" s="318" t="s">
        <v>146</v>
      </c>
      <c r="G494" s="319" t="s">
        <v>1550</v>
      </c>
      <c r="H494" s="322" t="s">
        <v>1447</v>
      </c>
      <c r="I494" s="319" t="s">
        <v>1551</v>
      </c>
      <c r="J494" s="320" t="s">
        <v>208</v>
      </c>
      <c r="K494" s="321" t="s">
        <v>1579</v>
      </c>
      <c r="L494" s="321" t="s">
        <v>1518</v>
      </c>
    </row>
    <row r="495" spans="1:12" ht="14.4">
      <c r="A495" s="314">
        <v>1698801</v>
      </c>
      <c r="B495" s="315" t="s">
        <v>2589</v>
      </c>
      <c r="C495" s="315" t="s">
        <v>980</v>
      </c>
      <c r="D495" s="316" t="s">
        <v>2590</v>
      </c>
      <c r="E495" s="317" t="s">
        <v>146</v>
      </c>
      <c r="F495" s="315" t="s">
        <v>146</v>
      </c>
      <c r="G495" s="316" t="s">
        <v>1439</v>
      </c>
      <c r="H495" s="322" t="s">
        <v>1476</v>
      </c>
      <c r="I495" s="319" t="s">
        <v>1409</v>
      </c>
      <c r="J495" s="320" t="s">
        <v>201</v>
      </c>
      <c r="K495" s="321" t="s">
        <v>1572</v>
      </c>
      <c r="L495" s="321" t="s">
        <v>1518</v>
      </c>
    </row>
    <row r="496" spans="1:12" ht="14.4">
      <c r="A496" s="323">
        <v>1700701</v>
      </c>
      <c r="B496" s="315" t="s">
        <v>2591</v>
      </c>
      <c r="C496" s="315" t="s">
        <v>981</v>
      </c>
      <c r="D496" s="316" t="s">
        <v>2592</v>
      </c>
      <c r="E496" s="317" t="s">
        <v>1516</v>
      </c>
      <c r="F496" s="318" t="s">
        <v>146</v>
      </c>
      <c r="G496" s="319" t="s">
        <v>1644</v>
      </c>
      <c r="H496" s="322" t="s">
        <v>1453</v>
      </c>
      <c r="I496" s="319" t="s">
        <v>1645</v>
      </c>
      <c r="J496" s="320" t="s">
        <v>208</v>
      </c>
      <c r="K496" s="321" t="s">
        <v>1579</v>
      </c>
      <c r="L496" s="321" t="s">
        <v>1518</v>
      </c>
    </row>
    <row r="497" spans="1:12" ht="14.4">
      <c r="A497" s="314">
        <v>1701401</v>
      </c>
      <c r="B497" s="315" t="s">
        <v>2593</v>
      </c>
      <c r="C497" s="315" t="s">
        <v>982</v>
      </c>
      <c r="D497" s="316" t="s">
        <v>2594</v>
      </c>
      <c r="E497" s="317" t="s">
        <v>1544</v>
      </c>
      <c r="F497" s="315" t="s">
        <v>146</v>
      </c>
      <c r="G497" s="316" t="s">
        <v>1484</v>
      </c>
      <c r="H497" s="322" t="s">
        <v>1627</v>
      </c>
      <c r="I497" s="319" t="s">
        <v>1628</v>
      </c>
      <c r="J497" s="320" t="s">
        <v>198</v>
      </c>
      <c r="K497" s="321" t="s">
        <v>1579</v>
      </c>
      <c r="L497" s="321" t="s">
        <v>1518</v>
      </c>
    </row>
    <row r="498" spans="1:12" ht="14.4">
      <c r="A498" s="314">
        <v>1702701</v>
      </c>
      <c r="B498" s="315" t="s">
        <v>2595</v>
      </c>
      <c r="C498" s="315" t="s">
        <v>2596</v>
      </c>
      <c r="D498" s="316" t="s">
        <v>2597</v>
      </c>
      <c r="E498" s="317" t="s">
        <v>1544</v>
      </c>
      <c r="F498" s="315" t="s">
        <v>146</v>
      </c>
      <c r="G498" s="316" t="s">
        <v>1661</v>
      </c>
      <c r="H498" s="322" t="s">
        <v>1662</v>
      </c>
      <c r="I498" s="319" t="s">
        <v>1663</v>
      </c>
      <c r="J498" s="320" t="s">
        <v>198</v>
      </c>
      <c r="K498" s="321" t="s">
        <v>1579</v>
      </c>
      <c r="L498" s="321" t="s">
        <v>1518</v>
      </c>
    </row>
    <row r="499" spans="1:12" ht="14.4">
      <c r="A499" s="314">
        <v>1703501</v>
      </c>
      <c r="B499" s="315" t="s">
        <v>2598</v>
      </c>
      <c r="C499" s="315" t="s">
        <v>983</v>
      </c>
      <c r="D499" s="316" t="s">
        <v>2599</v>
      </c>
      <c r="E499" s="317" t="s">
        <v>1383</v>
      </c>
      <c r="F499" s="315" t="s">
        <v>146</v>
      </c>
      <c r="G499" s="316" t="s">
        <v>1540</v>
      </c>
      <c r="H499" s="322" t="s">
        <v>1451</v>
      </c>
      <c r="I499" s="319" t="s">
        <v>1541</v>
      </c>
      <c r="J499" s="320" t="s">
        <v>1529</v>
      </c>
      <c r="K499" s="321" t="s">
        <v>1579</v>
      </c>
      <c r="L499" s="321" t="s">
        <v>1518</v>
      </c>
    </row>
    <row r="500" spans="1:12" ht="14.4">
      <c r="A500" s="314">
        <v>1703502</v>
      </c>
      <c r="B500" s="315" t="s">
        <v>2600</v>
      </c>
      <c r="C500" s="315" t="s">
        <v>984</v>
      </c>
      <c r="D500" s="316" t="s">
        <v>2601</v>
      </c>
      <c r="E500" s="317" t="s">
        <v>1383</v>
      </c>
      <c r="F500" s="315" t="s">
        <v>1389</v>
      </c>
      <c r="G500" s="316" t="s">
        <v>1540</v>
      </c>
      <c r="H500" s="322" t="s">
        <v>1451</v>
      </c>
      <c r="I500" s="319" t="s">
        <v>1541</v>
      </c>
      <c r="J500" s="320" t="s">
        <v>1529</v>
      </c>
      <c r="K500" s="321" t="s">
        <v>1579</v>
      </c>
      <c r="L500" s="321" t="s">
        <v>1518</v>
      </c>
    </row>
    <row r="501" spans="1:12" ht="14.4">
      <c r="A501" s="323">
        <v>1704101</v>
      </c>
      <c r="B501" s="315" t="s">
        <v>2602</v>
      </c>
      <c r="C501" s="315" t="s">
        <v>985</v>
      </c>
      <c r="D501" s="316" t="s">
        <v>2603</v>
      </c>
      <c r="E501" s="317" t="s">
        <v>1516</v>
      </c>
      <c r="F501" s="318" t="s">
        <v>146</v>
      </c>
      <c r="G501" s="319" t="s">
        <v>1644</v>
      </c>
      <c r="H501" s="322" t="s">
        <v>1453</v>
      </c>
      <c r="I501" s="319" t="s">
        <v>1645</v>
      </c>
      <c r="J501" s="320" t="s">
        <v>208</v>
      </c>
      <c r="K501" s="321" t="s">
        <v>1579</v>
      </c>
      <c r="L501" s="321" t="s">
        <v>1518</v>
      </c>
    </row>
    <row r="502" spans="1:12" ht="14.4">
      <c r="A502" s="314">
        <v>1706801</v>
      </c>
      <c r="B502" s="315" t="s">
        <v>2604</v>
      </c>
      <c r="C502" s="315" t="s">
        <v>986</v>
      </c>
      <c r="D502" s="316" t="s">
        <v>2605</v>
      </c>
      <c r="E502" s="317" t="s">
        <v>1544</v>
      </c>
      <c r="F502" s="315" t="s">
        <v>146</v>
      </c>
      <c r="G502" s="316" t="s">
        <v>1689</v>
      </c>
      <c r="H502" s="322" t="s">
        <v>1690</v>
      </c>
      <c r="I502" s="319" t="s">
        <v>1691</v>
      </c>
      <c r="J502" s="320" t="s">
        <v>198</v>
      </c>
      <c r="K502" s="321" t="s">
        <v>1579</v>
      </c>
      <c r="L502" s="321" t="s">
        <v>1518</v>
      </c>
    </row>
    <row r="503" spans="1:12" ht="14.4">
      <c r="A503" s="314">
        <v>1708201</v>
      </c>
      <c r="B503" s="315" t="s">
        <v>2606</v>
      </c>
      <c r="C503" s="315" t="s">
        <v>987</v>
      </c>
      <c r="D503" s="316" t="s">
        <v>2607</v>
      </c>
      <c r="E503" s="317" t="s">
        <v>83</v>
      </c>
      <c r="F503" s="315" t="s">
        <v>146</v>
      </c>
      <c r="G503" s="316" t="s">
        <v>1446</v>
      </c>
      <c r="H503" s="318" t="s">
        <v>1442</v>
      </c>
      <c r="I503" s="319" t="s">
        <v>1381</v>
      </c>
      <c r="J503" s="320" t="s">
        <v>1525</v>
      </c>
      <c r="K503" s="321" t="s">
        <v>1598</v>
      </c>
      <c r="L503" s="321" t="s">
        <v>1518</v>
      </c>
    </row>
    <row r="504" spans="1:12" ht="14.4">
      <c r="A504" s="314">
        <v>1711001</v>
      </c>
      <c r="B504" s="315" t="s">
        <v>2608</v>
      </c>
      <c r="C504" s="315" t="s">
        <v>988</v>
      </c>
      <c r="D504" s="316" t="s">
        <v>2609</v>
      </c>
      <c r="E504" s="317" t="s">
        <v>100</v>
      </c>
      <c r="F504" s="315" t="s">
        <v>146</v>
      </c>
      <c r="G504" s="316" t="s">
        <v>204</v>
      </c>
      <c r="H504" s="318" t="s">
        <v>1475</v>
      </c>
      <c r="I504" s="319" t="s">
        <v>1399</v>
      </c>
      <c r="J504" s="320" t="s">
        <v>1561</v>
      </c>
      <c r="K504" s="321" t="s">
        <v>1579</v>
      </c>
      <c r="L504" s="321" t="s">
        <v>1518</v>
      </c>
    </row>
    <row r="505" spans="1:12" ht="14.4">
      <c r="A505" s="314">
        <v>1712301</v>
      </c>
      <c r="B505" s="315" t="s">
        <v>2610</v>
      </c>
      <c r="C505" s="315" t="s">
        <v>989</v>
      </c>
      <c r="D505" s="316" t="s">
        <v>2611</v>
      </c>
      <c r="E505" s="317" t="s">
        <v>100</v>
      </c>
      <c r="F505" s="315" t="s">
        <v>1378</v>
      </c>
      <c r="G505" s="316" t="s">
        <v>1778</v>
      </c>
      <c r="H505" s="322" t="s">
        <v>1779</v>
      </c>
      <c r="I505" s="319" t="s">
        <v>1413</v>
      </c>
      <c r="J505" s="320" t="s">
        <v>1561</v>
      </c>
      <c r="K505" s="321" t="s">
        <v>1579</v>
      </c>
      <c r="L505" s="321" t="s">
        <v>1518</v>
      </c>
    </row>
    <row r="506" spans="1:12" ht="14.4">
      <c r="A506" s="314">
        <v>1713701</v>
      </c>
      <c r="B506" s="315" t="s">
        <v>2612</v>
      </c>
      <c r="C506" s="315" t="s">
        <v>990</v>
      </c>
      <c r="D506" s="316" t="s">
        <v>2613</v>
      </c>
      <c r="E506" s="317" t="s">
        <v>83</v>
      </c>
      <c r="F506" s="315" t="s">
        <v>1378</v>
      </c>
      <c r="G506" s="316" t="s">
        <v>1446</v>
      </c>
      <c r="H506" s="318" t="s">
        <v>1442</v>
      </c>
      <c r="I506" s="319" t="s">
        <v>1381</v>
      </c>
      <c r="J506" s="320" t="s">
        <v>1525</v>
      </c>
      <c r="K506" s="321" t="s">
        <v>1579</v>
      </c>
      <c r="L506" s="321" t="s">
        <v>1518</v>
      </c>
    </row>
    <row r="507" spans="1:12" ht="14.4">
      <c r="A507" s="314">
        <v>1713702</v>
      </c>
      <c r="B507" s="315" t="s">
        <v>2614</v>
      </c>
      <c r="C507" s="315" t="s">
        <v>1305</v>
      </c>
      <c r="D507" s="316" t="s">
        <v>2615</v>
      </c>
      <c r="E507" s="317" t="s">
        <v>83</v>
      </c>
      <c r="F507" s="315" t="s">
        <v>1382</v>
      </c>
      <c r="G507" s="316" t="s">
        <v>1446</v>
      </c>
      <c r="H507" s="322" t="s">
        <v>1442</v>
      </c>
      <c r="I507" s="319" t="s">
        <v>1381</v>
      </c>
      <c r="J507" s="320" t="s">
        <v>1525</v>
      </c>
      <c r="K507" s="321" t="s">
        <v>1533</v>
      </c>
      <c r="L507" s="321" t="s">
        <v>1518</v>
      </c>
    </row>
    <row r="508" spans="1:12" ht="14.4">
      <c r="A508" s="314">
        <v>1715101</v>
      </c>
      <c r="B508" s="315" t="s">
        <v>2616</v>
      </c>
      <c r="C508" s="315" t="s">
        <v>991</v>
      </c>
      <c r="D508" s="316" t="s">
        <v>2617</v>
      </c>
      <c r="E508" s="317" t="s">
        <v>83</v>
      </c>
      <c r="F508" s="315" t="s">
        <v>146</v>
      </c>
      <c r="G508" s="316" t="s">
        <v>1446</v>
      </c>
      <c r="H508" s="322" t="s">
        <v>1442</v>
      </c>
      <c r="I508" s="319" t="s">
        <v>1381</v>
      </c>
      <c r="J508" s="320" t="s">
        <v>1525</v>
      </c>
      <c r="K508" s="321" t="s">
        <v>1579</v>
      </c>
      <c r="L508" s="321" t="s">
        <v>1518</v>
      </c>
    </row>
    <row r="509" spans="1:12" ht="14.4">
      <c r="A509" s="314">
        <v>1716401</v>
      </c>
      <c r="B509" s="315" t="s">
        <v>2618</v>
      </c>
      <c r="C509" s="315" t="s">
        <v>992</v>
      </c>
      <c r="D509" s="316" t="s">
        <v>2619</v>
      </c>
      <c r="E509" s="317" t="s">
        <v>100</v>
      </c>
      <c r="F509" s="315" t="s">
        <v>146</v>
      </c>
      <c r="G509" s="316" t="s">
        <v>1778</v>
      </c>
      <c r="H509" s="322" t="s">
        <v>1779</v>
      </c>
      <c r="I509" s="319" t="s">
        <v>1413</v>
      </c>
      <c r="J509" s="320" t="s">
        <v>1561</v>
      </c>
      <c r="K509" s="321" t="s">
        <v>1579</v>
      </c>
      <c r="L509" s="321" t="s">
        <v>1518</v>
      </c>
    </row>
    <row r="510" spans="1:12" ht="14.4">
      <c r="A510" s="314">
        <v>1717801</v>
      </c>
      <c r="B510" s="315" t="s">
        <v>2620</v>
      </c>
      <c r="C510" s="315" t="s">
        <v>993</v>
      </c>
      <c r="D510" s="316" t="s">
        <v>2621</v>
      </c>
      <c r="E510" s="317" t="s">
        <v>83</v>
      </c>
      <c r="F510" s="315" t="s">
        <v>146</v>
      </c>
      <c r="G510" s="316" t="s">
        <v>1582</v>
      </c>
      <c r="H510" s="322" t="s">
        <v>1459</v>
      </c>
      <c r="I510" s="319" t="s">
        <v>1583</v>
      </c>
      <c r="J510" s="320" t="s">
        <v>1525</v>
      </c>
      <c r="K510" s="321" t="s">
        <v>1572</v>
      </c>
      <c r="L510" s="321" t="s">
        <v>1518</v>
      </c>
    </row>
    <row r="511" spans="1:12" ht="14.4">
      <c r="A511" s="314">
        <v>1719201</v>
      </c>
      <c r="B511" s="315" t="s">
        <v>2622</v>
      </c>
      <c r="C511" s="315" t="s">
        <v>994</v>
      </c>
      <c r="D511" s="316" t="s">
        <v>2623</v>
      </c>
      <c r="E511" s="317" t="s">
        <v>1544</v>
      </c>
      <c r="F511" s="315" t="s">
        <v>146</v>
      </c>
      <c r="G511" s="316" t="s">
        <v>200</v>
      </c>
      <c r="H511" s="322" t="s">
        <v>1546</v>
      </c>
      <c r="I511" s="319" t="s">
        <v>1396</v>
      </c>
      <c r="J511" s="320" t="s">
        <v>198</v>
      </c>
      <c r="K511" s="321" t="s">
        <v>1579</v>
      </c>
      <c r="L511" s="321" t="s">
        <v>1518</v>
      </c>
    </row>
    <row r="512" spans="1:12" ht="14.4">
      <c r="A512" s="314">
        <v>1719801</v>
      </c>
      <c r="B512" s="315" t="s">
        <v>2624</v>
      </c>
      <c r="C512" s="315" t="s">
        <v>995</v>
      </c>
      <c r="D512" s="316" t="s">
        <v>2625</v>
      </c>
      <c r="E512" s="317" t="s">
        <v>100</v>
      </c>
      <c r="F512" s="315" t="s">
        <v>146</v>
      </c>
      <c r="G512" s="316" t="s">
        <v>1650</v>
      </c>
      <c r="H512" s="322" t="s">
        <v>1440</v>
      </c>
      <c r="I512" s="319" t="s">
        <v>1651</v>
      </c>
      <c r="J512" s="320" t="s">
        <v>1561</v>
      </c>
      <c r="K512" s="321" t="s">
        <v>1579</v>
      </c>
      <c r="L512" s="321" t="s">
        <v>1518</v>
      </c>
    </row>
    <row r="513" spans="1:12" ht="14.4">
      <c r="A513" s="323">
        <v>1720101</v>
      </c>
      <c r="B513" s="315" t="s">
        <v>2626</v>
      </c>
      <c r="C513" s="315" t="s">
        <v>996</v>
      </c>
      <c r="D513" s="316" t="s">
        <v>2627</v>
      </c>
      <c r="E513" s="317" t="s">
        <v>1516</v>
      </c>
      <c r="F513" s="318" t="s">
        <v>146</v>
      </c>
      <c r="G513" s="319" t="s">
        <v>1480</v>
      </c>
      <c r="H513" s="322" t="s">
        <v>1448</v>
      </c>
      <c r="I513" s="319" t="s">
        <v>1481</v>
      </c>
      <c r="J513" s="320" t="s">
        <v>208</v>
      </c>
      <c r="K513" s="321" t="s">
        <v>1579</v>
      </c>
      <c r="L513" s="321" t="s">
        <v>1518</v>
      </c>
    </row>
    <row r="514" spans="1:12" ht="14.4">
      <c r="A514" s="314">
        <v>1720501</v>
      </c>
      <c r="B514" s="315" t="s">
        <v>2628</v>
      </c>
      <c r="C514" s="315" t="s">
        <v>997</v>
      </c>
      <c r="D514" s="316" t="s">
        <v>2629</v>
      </c>
      <c r="E514" s="317" t="s">
        <v>1383</v>
      </c>
      <c r="F514" s="315" t="s">
        <v>146</v>
      </c>
      <c r="G514" s="316" t="s">
        <v>1595</v>
      </c>
      <c r="H514" s="322" t="s">
        <v>1471</v>
      </c>
      <c r="I514" s="319" t="s">
        <v>1427</v>
      </c>
      <c r="J514" s="320" t="s">
        <v>1529</v>
      </c>
      <c r="K514" s="321" t="s">
        <v>1579</v>
      </c>
      <c r="L514" s="321" t="s">
        <v>1518</v>
      </c>
    </row>
    <row r="515" spans="1:12" ht="14.4">
      <c r="A515" s="314">
        <v>1721901</v>
      </c>
      <c r="B515" s="315" t="s">
        <v>2630</v>
      </c>
      <c r="C515" s="315" t="s">
        <v>998</v>
      </c>
      <c r="D515" s="316" t="s">
        <v>2631</v>
      </c>
      <c r="E515" s="317" t="s">
        <v>83</v>
      </c>
      <c r="F515" s="315" t="s">
        <v>146</v>
      </c>
      <c r="G515" s="316" t="s">
        <v>1536</v>
      </c>
      <c r="H515" s="322" t="s">
        <v>1437</v>
      </c>
      <c r="I515" s="319" t="s">
        <v>1537</v>
      </c>
      <c r="J515" s="320" t="s">
        <v>1525</v>
      </c>
      <c r="K515" s="321" t="s">
        <v>1744</v>
      </c>
      <c r="L515" s="321" t="s">
        <v>1518</v>
      </c>
    </row>
    <row r="516" spans="1:12" ht="14.4">
      <c r="A516" s="314">
        <v>1722001</v>
      </c>
      <c r="B516" s="315" t="s">
        <v>2632</v>
      </c>
      <c r="C516" s="315" t="s">
        <v>999</v>
      </c>
      <c r="D516" s="316" t="s">
        <v>2633</v>
      </c>
      <c r="E516" s="317" t="s">
        <v>83</v>
      </c>
      <c r="F516" s="315" t="s">
        <v>1392</v>
      </c>
      <c r="G516" s="316" t="s">
        <v>1536</v>
      </c>
      <c r="H516" s="322" t="s">
        <v>1437</v>
      </c>
      <c r="I516" s="319" t="s">
        <v>1537</v>
      </c>
      <c r="J516" s="320" t="s">
        <v>1525</v>
      </c>
      <c r="K516" s="321" t="s">
        <v>1729</v>
      </c>
      <c r="L516" s="321" t="s">
        <v>1518</v>
      </c>
    </row>
    <row r="517" spans="1:12" ht="14.4">
      <c r="A517" s="323">
        <v>1724701</v>
      </c>
      <c r="B517" s="315" t="s">
        <v>2634</v>
      </c>
      <c r="C517" s="315" t="s">
        <v>1000</v>
      </c>
      <c r="D517" s="316" t="s">
        <v>2635</v>
      </c>
      <c r="E517" s="317" t="s">
        <v>1516</v>
      </c>
      <c r="F517" s="318" t="s">
        <v>146</v>
      </c>
      <c r="G517" s="319" t="s">
        <v>1480</v>
      </c>
      <c r="H517" s="322" t="s">
        <v>1448</v>
      </c>
      <c r="I517" s="319" t="s">
        <v>1481</v>
      </c>
      <c r="J517" s="320" t="s">
        <v>208</v>
      </c>
      <c r="K517" s="321" t="s">
        <v>1579</v>
      </c>
      <c r="L517" s="321" t="s">
        <v>1518</v>
      </c>
    </row>
    <row r="518" spans="1:12" ht="14.4">
      <c r="A518" s="314">
        <v>1726001</v>
      </c>
      <c r="B518" s="315" t="s">
        <v>2636</v>
      </c>
      <c r="C518" s="315" t="s">
        <v>1001</v>
      </c>
      <c r="D518" s="316" t="s">
        <v>2637</v>
      </c>
      <c r="E518" s="317" t="s">
        <v>146</v>
      </c>
      <c r="F518" s="315" t="s">
        <v>146</v>
      </c>
      <c r="G518" s="316" t="s">
        <v>534</v>
      </c>
      <c r="H518" s="322" t="s">
        <v>1445</v>
      </c>
      <c r="I518" s="319" t="s">
        <v>1890</v>
      </c>
      <c r="J518" s="320" t="s">
        <v>201</v>
      </c>
      <c r="K518" s="321" t="s">
        <v>1579</v>
      </c>
      <c r="L518" s="321" t="s">
        <v>1518</v>
      </c>
    </row>
    <row r="519" spans="1:12" ht="14.4">
      <c r="A519" s="314">
        <v>1727401</v>
      </c>
      <c r="B519" s="315" t="s">
        <v>2638</v>
      </c>
      <c r="C519" s="315" t="s">
        <v>1002</v>
      </c>
      <c r="D519" s="316" t="s">
        <v>2639</v>
      </c>
      <c r="E519" s="317" t="s">
        <v>83</v>
      </c>
      <c r="F519" s="315" t="s">
        <v>146</v>
      </c>
      <c r="G519" s="316" t="s">
        <v>1446</v>
      </c>
      <c r="H519" s="322" t="s">
        <v>1476</v>
      </c>
      <c r="I519" s="319" t="s">
        <v>1381</v>
      </c>
      <c r="J519" s="320" t="s">
        <v>1525</v>
      </c>
      <c r="K519" s="321" t="s">
        <v>1579</v>
      </c>
      <c r="L519" s="321" t="s">
        <v>1518</v>
      </c>
    </row>
    <row r="520" spans="1:12" ht="14.4">
      <c r="A520" s="314">
        <v>1728801</v>
      </c>
      <c r="B520" s="315" t="s">
        <v>2640</v>
      </c>
      <c r="C520" s="315" t="s">
        <v>1003</v>
      </c>
      <c r="D520" s="316" t="s">
        <v>2641</v>
      </c>
      <c r="E520" s="317" t="s">
        <v>83</v>
      </c>
      <c r="F520" s="315" t="s">
        <v>146</v>
      </c>
      <c r="G520" s="316" t="s">
        <v>1582</v>
      </c>
      <c r="H520" s="322" t="s">
        <v>1476</v>
      </c>
      <c r="I520" s="319" t="s">
        <v>1583</v>
      </c>
      <c r="J520" s="320" t="s">
        <v>1525</v>
      </c>
      <c r="K520" s="321" t="s">
        <v>1579</v>
      </c>
      <c r="L520" s="321" t="s">
        <v>1518</v>
      </c>
    </row>
    <row r="521" spans="1:12" ht="14.4">
      <c r="A521" s="314">
        <v>1730101</v>
      </c>
      <c r="B521" s="315" t="s">
        <v>2642</v>
      </c>
      <c r="C521" s="315" t="s">
        <v>1004</v>
      </c>
      <c r="D521" s="316" t="s">
        <v>2643</v>
      </c>
      <c r="E521" s="317" t="s">
        <v>83</v>
      </c>
      <c r="F521" s="315" t="s">
        <v>146</v>
      </c>
      <c r="G521" s="316" t="s">
        <v>2012</v>
      </c>
      <c r="H521" s="322" t="s">
        <v>1476</v>
      </c>
      <c r="I521" s="319" t="s">
        <v>2013</v>
      </c>
      <c r="J521" s="320" t="s">
        <v>1525</v>
      </c>
      <c r="K521" s="321" t="s">
        <v>2644</v>
      </c>
      <c r="L521" s="321" t="s">
        <v>1518</v>
      </c>
    </row>
    <row r="522" spans="1:12" ht="14.4">
      <c r="A522" s="314">
        <v>1732901</v>
      </c>
      <c r="B522" s="315" t="s">
        <v>2645</v>
      </c>
      <c r="C522" s="315" t="s">
        <v>1005</v>
      </c>
      <c r="D522" s="316" t="s">
        <v>2646</v>
      </c>
      <c r="E522" s="317" t="s">
        <v>1383</v>
      </c>
      <c r="F522" s="315" t="s">
        <v>146</v>
      </c>
      <c r="G522" s="316" t="s">
        <v>1595</v>
      </c>
      <c r="H522" s="322" t="s">
        <v>1476</v>
      </c>
      <c r="I522" s="319" t="s">
        <v>1427</v>
      </c>
      <c r="J522" s="320" t="s">
        <v>1529</v>
      </c>
      <c r="K522" s="321" t="s">
        <v>1579</v>
      </c>
      <c r="L522" s="321" t="s">
        <v>1518</v>
      </c>
    </row>
    <row r="523" spans="1:12" ht="14.4">
      <c r="A523" s="314">
        <v>1734201</v>
      </c>
      <c r="B523" s="315" t="s">
        <v>2647</v>
      </c>
      <c r="C523" s="315" t="s">
        <v>1006</v>
      </c>
      <c r="D523" s="316" t="s">
        <v>2648</v>
      </c>
      <c r="E523" s="317" t="s">
        <v>1383</v>
      </c>
      <c r="F523" s="315" t="s">
        <v>146</v>
      </c>
      <c r="G523" s="316" t="s">
        <v>1682</v>
      </c>
      <c r="H523" s="322" t="s">
        <v>1454</v>
      </c>
      <c r="I523" s="319" t="s">
        <v>1414</v>
      </c>
      <c r="J523" s="320" t="s">
        <v>1529</v>
      </c>
      <c r="K523" s="321" t="s">
        <v>1579</v>
      </c>
      <c r="L523" s="321" t="s">
        <v>1518</v>
      </c>
    </row>
    <row r="524" spans="1:12" ht="14.4">
      <c r="A524" s="314">
        <v>1735601</v>
      </c>
      <c r="B524" s="315" t="s">
        <v>2649</v>
      </c>
      <c r="C524" s="315" t="s">
        <v>1007</v>
      </c>
      <c r="D524" s="316" t="s">
        <v>2650</v>
      </c>
      <c r="E524" s="317" t="s">
        <v>83</v>
      </c>
      <c r="F524" s="315" t="s">
        <v>146</v>
      </c>
      <c r="G524" s="316" t="s">
        <v>199</v>
      </c>
      <c r="H524" s="322" t="s">
        <v>1524</v>
      </c>
      <c r="I524" s="319" t="s">
        <v>1405</v>
      </c>
      <c r="J524" s="320" t="s">
        <v>1525</v>
      </c>
      <c r="K524" s="321" t="s">
        <v>1579</v>
      </c>
      <c r="L524" s="321" t="s">
        <v>1518</v>
      </c>
    </row>
    <row r="525" spans="1:12" ht="14.4">
      <c r="A525" s="314">
        <v>1737001</v>
      </c>
      <c r="B525" s="315" t="s">
        <v>2651</v>
      </c>
      <c r="C525" s="315" t="s">
        <v>1008</v>
      </c>
      <c r="D525" s="316" t="s">
        <v>2652</v>
      </c>
      <c r="E525" s="317" t="s">
        <v>146</v>
      </c>
      <c r="F525" s="315" t="s">
        <v>1390</v>
      </c>
      <c r="G525" s="316" t="s">
        <v>1706</v>
      </c>
      <c r="H525" s="322" t="s">
        <v>1470</v>
      </c>
      <c r="I525" s="319" t="s">
        <v>1707</v>
      </c>
      <c r="J525" s="320" t="s">
        <v>201</v>
      </c>
      <c r="K525" s="321" t="s">
        <v>1666</v>
      </c>
      <c r="L525" s="321" t="s">
        <v>1518</v>
      </c>
    </row>
    <row r="526" spans="1:12" ht="14.4">
      <c r="A526" s="314">
        <v>1738401</v>
      </c>
      <c r="B526" s="315" t="s">
        <v>2653</v>
      </c>
      <c r="C526" s="315" t="s">
        <v>1009</v>
      </c>
      <c r="D526" s="316" t="s">
        <v>2654</v>
      </c>
      <c r="E526" s="317" t="s">
        <v>1544</v>
      </c>
      <c r="F526" s="315" t="s">
        <v>146</v>
      </c>
      <c r="G526" s="316" t="s">
        <v>1661</v>
      </c>
      <c r="H526" s="322" t="s">
        <v>1662</v>
      </c>
      <c r="I526" s="319" t="s">
        <v>1663</v>
      </c>
      <c r="J526" s="320" t="s">
        <v>198</v>
      </c>
      <c r="K526" s="321" t="s">
        <v>1579</v>
      </c>
      <c r="L526" s="321" t="s">
        <v>1518</v>
      </c>
    </row>
    <row r="527" spans="1:12" ht="14.4">
      <c r="A527" s="323">
        <v>1739001</v>
      </c>
      <c r="B527" s="315" t="s">
        <v>2655</v>
      </c>
      <c r="C527" s="315" t="s">
        <v>1010</v>
      </c>
      <c r="D527" s="316" t="s">
        <v>2656</v>
      </c>
      <c r="E527" s="317" t="s">
        <v>1516</v>
      </c>
      <c r="F527" s="318" t="s">
        <v>1393</v>
      </c>
      <c r="G527" s="319" t="s">
        <v>1550</v>
      </c>
      <c r="H527" s="322" t="s">
        <v>1447</v>
      </c>
      <c r="I527" s="319" t="s">
        <v>1551</v>
      </c>
      <c r="J527" s="320" t="s">
        <v>208</v>
      </c>
      <c r="K527" s="321" t="s">
        <v>1547</v>
      </c>
      <c r="L527" s="321" t="s">
        <v>1518</v>
      </c>
    </row>
    <row r="528" spans="1:12" ht="14.4">
      <c r="A528" s="314">
        <v>1739701</v>
      </c>
      <c r="B528" s="315" t="s">
        <v>2657</v>
      </c>
      <c r="C528" s="315" t="s">
        <v>1011</v>
      </c>
      <c r="D528" s="316" t="s">
        <v>2658</v>
      </c>
      <c r="E528" s="317" t="s">
        <v>100</v>
      </c>
      <c r="F528" s="315" t="s">
        <v>146</v>
      </c>
      <c r="G528" s="316" t="s">
        <v>216</v>
      </c>
      <c r="H528" s="322" t="s">
        <v>1452</v>
      </c>
      <c r="I528" s="319" t="s">
        <v>1408</v>
      </c>
      <c r="J528" s="320" t="s">
        <v>1561</v>
      </c>
      <c r="K528" s="321" t="s">
        <v>1579</v>
      </c>
      <c r="L528" s="321" t="s">
        <v>1518</v>
      </c>
    </row>
    <row r="529" spans="1:12" ht="14.4">
      <c r="A529" s="323">
        <v>1739801</v>
      </c>
      <c r="B529" s="315" t="s">
        <v>2659</v>
      </c>
      <c r="C529" s="315" t="s">
        <v>1012</v>
      </c>
      <c r="D529" s="316" t="s">
        <v>2660</v>
      </c>
      <c r="E529" s="317" t="s">
        <v>1516</v>
      </c>
      <c r="F529" s="318" t="s">
        <v>146</v>
      </c>
      <c r="G529" s="319" t="s">
        <v>1480</v>
      </c>
      <c r="H529" s="322" t="s">
        <v>1448</v>
      </c>
      <c r="I529" s="319" t="s">
        <v>1481</v>
      </c>
      <c r="J529" s="320" t="s">
        <v>208</v>
      </c>
      <c r="K529" s="321" t="s">
        <v>1579</v>
      </c>
      <c r="L529" s="321" t="s">
        <v>1518</v>
      </c>
    </row>
    <row r="530" spans="1:12" ht="14.4">
      <c r="A530" s="314">
        <v>1739901</v>
      </c>
      <c r="B530" s="315" t="s">
        <v>2661</v>
      </c>
      <c r="C530" s="315" t="s">
        <v>1013</v>
      </c>
      <c r="D530" s="316" t="s">
        <v>2662</v>
      </c>
      <c r="E530" s="317" t="s">
        <v>1544</v>
      </c>
      <c r="F530" s="315" t="s">
        <v>146</v>
      </c>
      <c r="G530" s="316" t="s">
        <v>1555</v>
      </c>
      <c r="H530" s="322" t="s">
        <v>1556</v>
      </c>
      <c r="I530" s="319" t="s">
        <v>1557</v>
      </c>
      <c r="J530" s="320" t="s">
        <v>198</v>
      </c>
      <c r="K530" s="321" t="s">
        <v>1579</v>
      </c>
      <c r="L530" s="321" t="s">
        <v>1518</v>
      </c>
    </row>
    <row r="531" spans="1:12" ht="14.4">
      <c r="A531" s="314">
        <v>1740001</v>
      </c>
      <c r="B531" s="315" t="s">
        <v>2663</v>
      </c>
      <c r="C531" s="315" t="s">
        <v>1014</v>
      </c>
      <c r="D531" s="316" t="s">
        <v>2664</v>
      </c>
      <c r="E531" s="317" t="s">
        <v>1544</v>
      </c>
      <c r="F531" s="315" t="s">
        <v>146</v>
      </c>
      <c r="G531" s="316" t="s">
        <v>1689</v>
      </c>
      <c r="H531" s="322" t="s">
        <v>1690</v>
      </c>
      <c r="I531" s="319" t="s">
        <v>1691</v>
      </c>
      <c r="J531" s="320" t="s">
        <v>198</v>
      </c>
      <c r="K531" s="321" t="s">
        <v>1579</v>
      </c>
      <c r="L531" s="321" t="s">
        <v>1518</v>
      </c>
    </row>
    <row r="532" spans="1:12" ht="14.4">
      <c r="A532" s="314">
        <v>1740101</v>
      </c>
      <c r="B532" s="315" t="s">
        <v>2665</v>
      </c>
      <c r="C532" s="315" t="s">
        <v>1015</v>
      </c>
      <c r="D532" s="316" t="s">
        <v>2666</v>
      </c>
      <c r="E532" s="317" t="s">
        <v>1544</v>
      </c>
      <c r="F532" s="315" t="s">
        <v>146</v>
      </c>
      <c r="G532" s="316" t="s">
        <v>1661</v>
      </c>
      <c r="H532" s="322" t="s">
        <v>1662</v>
      </c>
      <c r="I532" s="319" t="s">
        <v>1663</v>
      </c>
      <c r="J532" s="320" t="s">
        <v>198</v>
      </c>
      <c r="K532" s="321" t="s">
        <v>1579</v>
      </c>
      <c r="L532" s="321" t="s">
        <v>1518</v>
      </c>
    </row>
    <row r="533" spans="1:12" ht="14.4">
      <c r="A533" s="323">
        <v>1740201</v>
      </c>
      <c r="B533" s="315" t="s">
        <v>2667</v>
      </c>
      <c r="C533" s="315" t="s">
        <v>1016</v>
      </c>
      <c r="D533" s="316" t="s">
        <v>2668</v>
      </c>
      <c r="E533" s="317" t="s">
        <v>1516</v>
      </c>
      <c r="F533" s="318" t="s">
        <v>146</v>
      </c>
      <c r="G533" s="319" t="s">
        <v>197</v>
      </c>
      <c r="H533" s="322" t="s">
        <v>1477</v>
      </c>
      <c r="I533" s="319" t="s">
        <v>1380</v>
      </c>
      <c r="J533" s="320" t="s">
        <v>208</v>
      </c>
      <c r="K533" s="321" t="s">
        <v>1579</v>
      </c>
      <c r="L533" s="321" t="s">
        <v>1518</v>
      </c>
    </row>
    <row r="534" spans="1:12" ht="14.4">
      <c r="A534" s="323">
        <v>1740401</v>
      </c>
      <c r="B534" s="315" t="s">
        <v>2669</v>
      </c>
      <c r="C534" s="315" t="s">
        <v>1017</v>
      </c>
      <c r="D534" s="316" t="s">
        <v>2670</v>
      </c>
      <c r="E534" s="317" t="s">
        <v>1516</v>
      </c>
      <c r="F534" s="318" t="s">
        <v>146</v>
      </c>
      <c r="G534" s="319" t="s">
        <v>1605</v>
      </c>
      <c r="H534" s="322" t="s">
        <v>1456</v>
      </c>
      <c r="I534" s="319" t="s">
        <v>1606</v>
      </c>
      <c r="J534" s="320" t="s">
        <v>208</v>
      </c>
      <c r="K534" s="321" t="s">
        <v>1579</v>
      </c>
      <c r="L534" s="321" t="s">
        <v>1518</v>
      </c>
    </row>
    <row r="535" spans="1:12" ht="14.4">
      <c r="A535" s="314">
        <v>1740801</v>
      </c>
      <c r="B535" s="315" t="s">
        <v>2671</v>
      </c>
      <c r="C535" s="315" t="s">
        <v>1398</v>
      </c>
      <c r="D535" s="316" t="s">
        <v>2672</v>
      </c>
      <c r="E535" s="317" t="s">
        <v>1544</v>
      </c>
      <c r="F535" s="315" t="s">
        <v>1390</v>
      </c>
      <c r="G535" s="316" t="s">
        <v>1484</v>
      </c>
      <c r="H535" s="322" t="s">
        <v>1627</v>
      </c>
      <c r="I535" s="319" t="s">
        <v>1628</v>
      </c>
      <c r="J535" s="320" t="s">
        <v>198</v>
      </c>
      <c r="K535" s="321" t="s">
        <v>1666</v>
      </c>
      <c r="L535" s="321" t="s">
        <v>1518</v>
      </c>
    </row>
    <row r="536" spans="1:12" ht="14.4">
      <c r="A536" s="323">
        <v>1741101</v>
      </c>
      <c r="B536" s="315" t="s">
        <v>2673</v>
      </c>
      <c r="C536" s="315" t="s">
        <v>1018</v>
      </c>
      <c r="D536" s="316" t="s">
        <v>2674</v>
      </c>
      <c r="E536" s="317" t="s">
        <v>1516</v>
      </c>
      <c r="F536" s="318" t="s">
        <v>146</v>
      </c>
      <c r="G536" s="319" t="s">
        <v>1605</v>
      </c>
      <c r="H536" s="322" t="s">
        <v>1456</v>
      </c>
      <c r="I536" s="319" t="s">
        <v>1606</v>
      </c>
      <c r="J536" s="320" t="s">
        <v>208</v>
      </c>
      <c r="K536" s="321" t="s">
        <v>1579</v>
      </c>
      <c r="L536" s="321" t="s">
        <v>1518</v>
      </c>
    </row>
    <row r="537" spans="1:12" ht="14.4">
      <c r="A537" s="314">
        <v>1741901</v>
      </c>
      <c r="B537" s="315" t="s">
        <v>2675</v>
      </c>
      <c r="C537" s="315" t="s">
        <v>1019</v>
      </c>
      <c r="D537" s="316" t="s">
        <v>2676</v>
      </c>
      <c r="E537" s="317" t="s">
        <v>1383</v>
      </c>
      <c r="F537" s="315" t="s">
        <v>146</v>
      </c>
      <c r="G537" s="316" t="s">
        <v>1656</v>
      </c>
      <c r="H537" s="322" t="s">
        <v>1469</v>
      </c>
      <c r="I537" s="319" t="s">
        <v>1428</v>
      </c>
      <c r="J537" s="320" t="s">
        <v>1529</v>
      </c>
      <c r="K537" s="321" t="s">
        <v>1572</v>
      </c>
      <c r="L537" s="321" t="s">
        <v>1518</v>
      </c>
    </row>
    <row r="538" spans="1:12" ht="14.4">
      <c r="A538" s="323">
        <v>1742201</v>
      </c>
      <c r="B538" s="315" t="s">
        <v>2677</v>
      </c>
      <c r="C538" s="315" t="s">
        <v>1020</v>
      </c>
      <c r="D538" s="316" t="s">
        <v>2678</v>
      </c>
      <c r="E538" s="317" t="s">
        <v>1516</v>
      </c>
      <c r="F538" s="318" t="s">
        <v>146</v>
      </c>
      <c r="G538" s="319" t="s">
        <v>1605</v>
      </c>
      <c r="H538" s="322" t="s">
        <v>1456</v>
      </c>
      <c r="I538" s="319" t="s">
        <v>1606</v>
      </c>
      <c r="J538" s="320" t="s">
        <v>208</v>
      </c>
      <c r="K538" s="321" t="s">
        <v>1579</v>
      </c>
      <c r="L538" s="321" t="s">
        <v>1518</v>
      </c>
    </row>
    <row r="539" spans="1:12" ht="14.4">
      <c r="A539" s="314">
        <v>1742501</v>
      </c>
      <c r="B539" s="315" t="s">
        <v>2679</v>
      </c>
      <c r="C539" s="315" t="s">
        <v>1021</v>
      </c>
      <c r="D539" s="316" t="s">
        <v>2680</v>
      </c>
      <c r="E539" s="317" t="s">
        <v>100</v>
      </c>
      <c r="F539" s="315" t="s">
        <v>146</v>
      </c>
      <c r="G539" s="316" t="s">
        <v>216</v>
      </c>
      <c r="H539" s="322" t="s">
        <v>1452</v>
      </c>
      <c r="I539" s="319" t="s">
        <v>1408</v>
      </c>
      <c r="J539" s="320" t="s">
        <v>1561</v>
      </c>
      <c r="K539" s="321" t="s">
        <v>1579</v>
      </c>
      <c r="L539" s="321" t="s">
        <v>1518</v>
      </c>
    </row>
    <row r="540" spans="1:12" ht="14.4">
      <c r="A540" s="314">
        <v>1743201</v>
      </c>
      <c r="B540" s="315" t="s">
        <v>2681</v>
      </c>
      <c r="C540" s="315" t="s">
        <v>1025</v>
      </c>
      <c r="D540" s="316" t="s">
        <v>2682</v>
      </c>
      <c r="E540" s="317" t="s">
        <v>1544</v>
      </c>
      <c r="F540" s="315" t="s">
        <v>146</v>
      </c>
      <c r="G540" s="316" t="s">
        <v>1661</v>
      </c>
      <c r="H540" s="322" t="s">
        <v>1662</v>
      </c>
      <c r="I540" s="319" t="s">
        <v>1663</v>
      </c>
      <c r="J540" s="320" t="s">
        <v>198</v>
      </c>
      <c r="K540" s="321" t="s">
        <v>1579</v>
      </c>
      <c r="L540" s="321" t="s">
        <v>1518</v>
      </c>
    </row>
    <row r="541" spans="1:12" ht="14.4">
      <c r="A541" s="314">
        <v>1743801</v>
      </c>
      <c r="B541" s="315" t="s">
        <v>2683</v>
      </c>
      <c r="C541" s="315" t="s">
        <v>2684</v>
      </c>
      <c r="D541" s="316" t="s">
        <v>2685</v>
      </c>
      <c r="E541" s="317" t="s">
        <v>1544</v>
      </c>
      <c r="F541" s="315" t="s">
        <v>146</v>
      </c>
      <c r="G541" s="316" t="s">
        <v>1661</v>
      </c>
      <c r="H541" s="322" t="s">
        <v>1662</v>
      </c>
      <c r="I541" s="319" t="s">
        <v>1663</v>
      </c>
      <c r="J541" s="320" t="s">
        <v>198</v>
      </c>
      <c r="K541" s="321" t="s">
        <v>1579</v>
      </c>
      <c r="L541" s="321" t="s">
        <v>1518</v>
      </c>
    </row>
    <row r="542" spans="1:12" ht="14.4">
      <c r="A542" s="314">
        <v>1746601</v>
      </c>
      <c r="B542" s="315" t="s">
        <v>2686</v>
      </c>
      <c r="C542" s="315" t="s">
        <v>1022</v>
      </c>
      <c r="D542" s="316" t="s">
        <v>2687</v>
      </c>
      <c r="E542" s="317" t="s">
        <v>1544</v>
      </c>
      <c r="F542" s="315" t="s">
        <v>146</v>
      </c>
      <c r="G542" s="316" t="s">
        <v>1689</v>
      </c>
      <c r="H542" s="322" t="s">
        <v>1690</v>
      </c>
      <c r="I542" s="319" t="s">
        <v>1691</v>
      </c>
      <c r="J542" s="320" t="s">
        <v>198</v>
      </c>
      <c r="K542" s="321" t="s">
        <v>1579</v>
      </c>
      <c r="L542" s="321" t="s">
        <v>1518</v>
      </c>
    </row>
    <row r="543" spans="1:12" ht="14.4">
      <c r="A543" s="314">
        <v>1746602</v>
      </c>
      <c r="B543" s="315" t="s">
        <v>2688</v>
      </c>
      <c r="C543" s="315" t="s">
        <v>1023</v>
      </c>
      <c r="D543" s="316" t="s">
        <v>2689</v>
      </c>
      <c r="E543" s="317" t="s">
        <v>1544</v>
      </c>
      <c r="F543" s="315" t="s">
        <v>1389</v>
      </c>
      <c r="G543" s="316" t="s">
        <v>1689</v>
      </c>
      <c r="H543" s="322" t="s">
        <v>1690</v>
      </c>
      <c r="I543" s="319" t="s">
        <v>1691</v>
      </c>
      <c r="J543" s="320" t="s">
        <v>198</v>
      </c>
      <c r="K543" s="321" t="s">
        <v>1744</v>
      </c>
      <c r="L543" s="321" t="s">
        <v>1518</v>
      </c>
    </row>
    <row r="544" spans="1:12" ht="14.4">
      <c r="A544" s="314">
        <v>1747901</v>
      </c>
      <c r="B544" s="315" t="s">
        <v>2690</v>
      </c>
      <c r="C544" s="315" t="s">
        <v>1024</v>
      </c>
      <c r="D544" s="316" t="s">
        <v>2691</v>
      </c>
      <c r="E544" s="317" t="s">
        <v>83</v>
      </c>
      <c r="F544" s="315" t="s">
        <v>146</v>
      </c>
      <c r="G544" s="316" t="s">
        <v>1582</v>
      </c>
      <c r="H544" s="322" t="s">
        <v>1459</v>
      </c>
      <c r="I544" s="319" t="s">
        <v>1583</v>
      </c>
      <c r="J544" s="320" t="s">
        <v>1525</v>
      </c>
      <c r="K544" s="321" t="s">
        <v>1579</v>
      </c>
      <c r="L544" s="321" t="s">
        <v>1518</v>
      </c>
    </row>
    <row r="545" spans="1:12" ht="14.4">
      <c r="A545" s="314">
        <v>1749301</v>
      </c>
      <c r="B545" s="315" t="s">
        <v>2692</v>
      </c>
      <c r="C545" s="315" t="s">
        <v>1025</v>
      </c>
      <c r="D545" s="316" t="s">
        <v>2693</v>
      </c>
      <c r="E545" s="317" t="s">
        <v>146</v>
      </c>
      <c r="F545" s="315" t="s">
        <v>146</v>
      </c>
      <c r="G545" s="316" t="s">
        <v>534</v>
      </c>
      <c r="H545" s="322" t="s">
        <v>1445</v>
      </c>
      <c r="I545" s="319" t="s">
        <v>1890</v>
      </c>
      <c r="J545" s="320" t="s">
        <v>201</v>
      </c>
      <c r="K545" s="321" t="s">
        <v>1572</v>
      </c>
      <c r="L545" s="321" t="s">
        <v>1518</v>
      </c>
    </row>
    <row r="546" spans="1:12" ht="14.4">
      <c r="A546" s="314">
        <v>1750701</v>
      </c>
      <c r="B546" s="315" t="s">
        <v>2694</v>
      </c>
      <c r="C546" s="315" t="s">
        <v>1026</v>
      </c>
      <c r="D546" s="316" t="s">
        <v>2695</v>
      </c>
      <c r="E546" s="317" t="s">
        <v>146</v>
      </c>
      <c r="F546" s="315" t="s">
        <v>146</v>
      </c>
      <c r="G546" s="316" t="s">
        <v>534</v>
      </c>
      <c r="H546" s="322" t="s">
        <v>1445</v>
      </c>
      <c r="I546" s="319" t="s">
        <v>1890</v>
      </c>
      <c r="J546" s="320" t="s">
        <v>201</v>
      </c>
      <c r="K546" s="321" t="s">
        <v>1579</v>
      </c>
      <c r="L546" s="321" t="s">
        <v>1518</v>
      </c>
    </row>
    <row r="547" spans="1:12" ht="14.4">
      <c r="A547" s="314">
        <v>1752101</v>
      </c>
      <c r="B547" s="315" t="s">
        <v>2696</v>
      </c>
      <c r="C547" s="315" t="s">
        <v>1027</v>
      </c>
      <c r="D547" s="316" t="s">
        <v>2697</v>
      </c>
      <c r="E547" s="317" t="s">
        <v>1544</v>
      </c>
      <c r="F547" s="315" t="s">
        <v>146</v>
      </c>
      <c r="G547" s="316" t="s">
        <v>1689</v>
      </c>
      <c r="H547" s="322" t="s">
        <v>1690</v>
      </c>
      <c r="I547" s="319" t="s">
        <v>1691</v>
      </c>
      <c r="J547" s="320" t="s">
        <v>198</v>
      </c>
      <c r="K547" s="321" t="s">
        <v>1579</v>
      </c>
      <c r="L547" s="321" t="s">
        <v>1518</v>
      </c>
    </row>
    <row r="548" spans="1:12" ht="14.4">
      <c r="A548" s="314">
        <v>1753401</v>
      </c>
      <c r="B548" s="315" t="s">
        <v>2698</v>
      </c>
      <c r="C548" s="315" t="s">
        <v>1028</v>
      </c>
      <c r="D548" s="316" t="s">
        <v>2699</v>
      </c>
      <c r="E548" s="317" t="s">
        <v>100</v>
      </c>
      <c r="F548" s="315" t="s">
        <v>146</v>
      </c>
      <c r="G548" s="316" t="s">
        <v>1650</v>
      </c>
      <c r="H548" s="322" t="s">
        <v>1440</v>
      </c>
      <c r="I548" s="319" t="s">
        <v>1651</v>
      </c>
      <c r="J548" s="320" t="s">
        <v>1561</v>
      </c>
      <c r="K548" s="321" t="s">
        <v>1572</v>
      </c>
      <c r="L548" s="321" t="s">
        <v>1518</v>
      </c>
    </row>
    <row r="549" spans="1:12" ht="14.4">
      <c r="A549" s="314">
        <v>1754801</v>
      </c>
      <c r="B549" s="315" t="s">
        <v>2700</v>
      </c>
      <c r="C549" s="315" t="s">
        <v>1029</v>
      </c>
      <c r="D549" s="316" t="s">
        <v>2701</v>
      </c>
      <c r="E549" s="317" t="s">
        <v>1544</v>
      </c>
      <c r="F549" s="315" t="s">
        <v>146</v>
      </c>
      <c r="G549" s="316" t="s">
        <v>1555</v>
      </c>
      <c r="H549" s="322" t="s">
        <v>1556</v>
      </c>
      <c r="I549" s="319" t="s">
        <v>1557</v>
      </c>
      <c r="J549" s="320" t="s">
        <v>198</v>
      </c>
      <c r="K549" s="321" t="s">
        <v>1579</v>
      </c>
      <c r="L549" s="321" t="s">
        <v>1518</v>
      </c>
    </row>
    <row r="550" spans="1:12" ht="14.4">
      <c r="A550" s="323">
        <v>1756201</v>
      </c>
      <c r="B550" s="315" t="s">
        <v>2702</v>
      </c>
      <c r="C550" s="315" t="s">
        <v>1030</v>
      </c>
      <c r="D550" s="316" t="s">
        <v>2703</v>
      </c>
      <c r="E550" s="317" t="s">
        <v>1516</v>
      </c>
      <c r="F550" s="318" t="s">
        <v>1378</v>
      </c>
      <c r="G550" s="319" t="s">
        <v>214</v>
      </c>
      <c r="H550" s="322" t="s">
        <v>1478</v>
      </c>
      <c r="I550" s="319" t="s">
        <v>1479</v>
      </c>
      <c r="J550" s="320" t="s">
        <v>208</v>
      </c>
      <c r="K550" s="321" t="s">
        <v>1579</v>
      </c>
      <c r="L550" s="321" t="s">
        <v>1518</v>
      </c>
    </row>
    <row r="551" spans="1:12" ht="14.4">
      <c r="A551" s="314">
        <v>1756901</v>
      </c>
      <c r="B551" s="315" t="e">
        <v>#N/A</v>
      </c>
      <c r="C551" s="315" t="e">
        <v>#N/A</v>
      </c>
      <c r="D551" s="316" t="s">
        <v>2704</v>
      </c>
      <c r="E551" s="317" t="s">
        <v>100</v>
      </c>
      <c r="F551" s="318" t="s">
        <v>1390</v>
      </c>
      <c r="G551" s="316" t="s">
        <v>204</v>
      </c>
      <c r="H551" s="322" t="s">
        <v>1475</v>
      </c>
      <c r="I551" s="319" t="s">
        <v>1399</v>
      </c>
      <c r="J551" s="320" t="s">
        <v>1561</v>
      </c>
      <c r="K551" s="324" t="s">
        <v>2705</v>
      </c>
      <c r="L551" s="321" t="s">
        <v>1518</v>
      </c>
    </row>
    <row r="552" spans="1:12" ht="14.4">
      <c r="A552" s="314">
        <v>1757501</v>
      </c>
      <c r="B552" s="315" t="s">
        <v>2706</v>
      </c>
      <c r="C552" s="315" t="s">
        <v>1031</v>
      </c>
      <c r="D552" s="316" t="s">
        <v>2707</v>
      </c>
      <c r="E552" s="317" t="s">
        <v>100</v>
      </c>
      <c r="F552" s="315" t="s">
        <v>146</v>
      </c>
      <c r="G552" s="316" t="s">
        <v>527</v>
      </c>
      <c r="H552" s="322" t="s">
        <v>1441</v>
      </c>
      <c r="I552" s="319" t="s">
        <v>1400</v>
      </c>
      <c r="J552" s="320" t="s">
        <v>1561</v>
      </c>
      <c r="K552" s="321" t="s">
        <v>1579</v>
      </c>
      <c r="L552" s="321" t="s">
        <v>1518</v>
      </c>
    </row>
    <row r="553" spans="1:12" ht="14.4">
      <c r="A553" s="314">
        <v>1758901</v>
      </c>
      <c r="B553" s="315" t="s">
        <v>2708</v>
      </c>
      <c r="C553" s="315" t="s">
        <v>1032</v>
      </c>
      <c r="D553" s="316" t="s">
        <v>2709</v>
      </c>
      <c r="E553" s="317" t="s">
        <v>83</v>
      </c>
      <c r="F553" s="315" t="s">
        <v>146</v>
      </c>
      <c r="G553" s="316" t="s">
        <v>206</v>
      </c>
      <c r="H553" s="322" t="s">
        <v>1483</v>
      </c>
      <c r="I553" s="319" t="s">
        <v>1410</v>
      </c>
      <c r="J553" s="320" t="s">
        <v>1525</v>
      </c>
      <c r="K553" s="321" t="s">
        <v>1579</v>
      </c>
      <c r="L553" s="321" t="s">
        <v>1518</v>
      </c>
    </row>
    <row r="554" spans="1:12" ht="14.4">
      <c r="A554" s="314">
        <v>1760301</v>
      </c>
      <c r="B554" s="315" t="s">
        <v>2710</v>
      </c>
      <c r="C554" s="315" t="s">
        <v>1033</v>
      </c>
      <c r="D554" s="316" t="s">
        <v>2711</v>
      </c>
      <c r="E554" s="317" t="s">
        <v>100</v>
      </c>
      <c r="F554" s="315" t="s">
        <v>146</v>
      </c>
      <c r="G554" s="316" t="s">
        <v>204</v>
      </c>
      <c r="H554" s="322" t="s">
        <v>1475</v>
      </c>
      <c r="I554" s="319" t="s">
        <v>1399</v>
      </c>
      <c r="J554" s="320" t="s">
        <v>1561</v>
      </c>
      <c r="K554" s="321" t="s">
        <v>1579</v>
      </c>
      <c r="L554" s="321" t="s">
        <v>1518</v>
      </c>
    </row>
    <row r="555" spans="1:12" ht="14.4">
      <c r="A555" s="314">
        <v>1760401</v>
      </c>
      <c r="B555" s="315" t="s">
        <v>2712</v>
      </c>
      <c r="C555" s="315">
        <v>0</v>
      </c>
      <c r="D555" s="316" t="s">
        <v>2713</v>
      </c>
      <c r="E555" s="317" t="s">
        <v>1544</v>
      </c>
      <c r="F555" s="315" t="s">
        <v>2714</v>
      </c>
      <c r="G555" s="316" t="s">
        <v>1661</v>
      </c>
      <c r="H555" s="322" t="s">
        <v>1662</v>
      </c>
      <c r="I555" s="319" t="s">
        <v>1663</v>
      </c>
      <c r="J555" s="320" t="s">
        <v>198</v>
      </c>
      <c r="K555" s="321" t="s">
        <v>1614</v>
      </c>
      <c r="L555" s="321" t="s">
        <v>1518</v>
      </c>
    </row>
    <row r="556" spans="1:12" ht="14.4">
      <c r="A556" s="314">
        <v>1761401</v>
      </c>
      <c r="B556" s="315" t="s">
        <v>2715</v>
      </c>
      <c r="C556" s="315">
        <v>0</v>
      </c>
      <c r="D556" s="316" t="s">
        <v>2716</v>
      </c>
      <c r="E556" s="317" t="s">
        <v>83</v>
      </c>
      <c r="F556" s="315" t="s">
        <v>1383</v>
      </c>
      <c r="G556" s="316" t="s">
        <v>2012</v>
      </c>
      <c r="H556" s="322" t="s">
        <v>1438</v>
      </c>
      <c r="I556" s="319" t="s">
        <v>2013</v>
      </c>
      <c r="J556" s="320" t="s">
        <v>1525</v>
      </c>
      <c r="K556" s="321" t="s">
        <v>2717</v>
      </c>
      <c r="L556" s="321" t="s">
        <v>1518</v>
      </c>
    </row>
    <row r="557" spans="1:12" ht="14.4">
      <c r="A557" s="314">
        <v>1761501</v>
      </c>
      <c r="B557" s="315" t="s">
        <v>2718</v>
      </c>
      <c r="C557" s="315">
        <v>0</v>
      </c>
      <c r="D557" s="316" t="s">
        <v>2719</v>
      </c>
      <c r="E557" s="317" t="s">
        <v>146</v>
      </c>
      <c r="F557" s="315" t="s">
        <v>1383</v>
      </c>
      <c r="G557" s="316" t="s">
        <v>1439</v>
      </c>
      <c r="H557" s="322" t="s">
        <v>1476</v>
      </c>
      <c r="I557" s="319" t="s">
        <v>1409</v>
      </c>
      <c r="J557" s="320" t="s">
        <v>201</v>
      </c>
      <c r="K557" s="321" t="s">
        <v>1517</v>
      </c>
      <c r="L557" s="321" t="s">
        <v>1518</v>
      </c>
    </row>
    <row r="558" spans="1:12" ht="14.4">
      <c r="A558" s="314">
        <v>1761601</v>
      </c>
      <c r="B558" s="315" t="s">
        <v>2720</v>
      </c>
      <c r="C558" s="315" t="s">
        <v>1034</v>
      </c>
      <c r="D558" s="316" t="s">
        <v>2721</v>
      </c>
      <c r="E558" s="317" t="s">
        <v>100</v>
      </c>
      <c r="F558" s="315" t="s">
        <v>146</v>
      </c>
      <c r="G558" s="316" t="s">
        <v>527</v>
      </c>
      <c r="H558" s="322" t="s">
        <v>1441</v>
      </c>
      <c r="I558" s="319" t="s">
        <v>1400</v>
      </c>
      <c r="J558" s="320" t="s">
        <v>1561</v>
      </c>
      <c r="K558" s="321" t="s">
        <v>1579</v>
      </c>
      <c r="L558" s="321" t="s">
        <v>1518</v>
      </c>
    </row>
    <row r="559" spans="1:12" ht="14.4">
      <c r="A559" s="314">
        <v>1763001</v>
      </c>
      <c r="B559" s="315" t="s">
        <v>2722</v>
      </c>
      <c r="C559" s="315" t="s">
        <v>1035</v>
      </c>
      <c r="D559" s="316" t="s">
        <v>2723</v>
      </c>
      <c r="E559" s="317" t="s">
        <v>1383</v>
      </c>
      <c r="F559" s="315" t="s">
        <v>1392</v>
      </c>
      <c r="G559" s="316" t="s">
        <v>1528</v>
      </c>
      <c r="H559" s="322" t="s">
        <v>1436</v>
      </c>
      <c r="I559" s="319" t="s">
        <v>1421</v>
      </c>
      <c r="J559" s="320" t="s">
        <v>1529</v>
      </c>
      <c r="K559" s="321" t="s">
        <v>1729</v>
      </c>
      <c r="L559" s="321" t="s">
        <v>1518</v>
      </c>
    </row>
    <row r="560" spans="1:12" ht="14.4">
      <c r="A560" s="314">
        <v>1763201</v>
      </c>
      <c r="B560" s="315" t="s">
        <v>2724</v>
      </c>
      <c r="C560" s="315" t="s">
        <v>2725</v>
      </c>
      <c r="D560" s="316" t="s">
        <v>2726</v>
      </c>
      <c r="E560" s="317" t="s">
        <v>1383</v>
      </c>
      <c r="F560" s="315" t="s">
        <v>1383</v>
      </c>
      <c r="G560" s="316" t="s">
        <v>1682</v>
      </c>
      <c r="H560" s="322" t="s">
        <v>1454</v>
      </c>
      <c r="I560" s="319" t="s">
        <v>1414</v>
      </c>
      <c r="J560" s="320" t="s">
        <v>1529</v>
      </c>
      <c r="K560" s="321" t="s">
        <v>1517</v>
      </c>
      <c r="L560" s="321" t="s">
        <v>1518</v>
      </c>
    </row>
    <row r="561" spans="1:12" ht="14.4">
      <c r="A561" s="314">
        <v>1763202</v>
      </c>
      <c r="B561" s="315" t="s">
        <v>2727</v>
      </c>
      <c r="C561" s="315">
        <v>0</v>
      </c>
      <c r="D561" s="316" t="s">
        <v>2728</v>
      </c>
      <c r="E561" s="317" t="s">
        <v>1383</v>
      </c>
      <c r="F561" s="318" t="s">
        <v>1382</v>
      </c>
      <c r="G561" s="316" t="s">
        <v>1682</v>
      </c>
      <c r="H561" s="322" t="s">
        <v>1454</v>
      </c>
      <c r="I561" s="319" t="s">
        <v>1414</v>
      </c>
      <c r="J561" s="320" t="s">
        <v>1529</v>
      </c>
      <c r="K561" s="321" t="s">
        <v>1517</v>
      </c>
      <c r="L561" s="321" t="s">
        <v>1530</v>
      </c>
    </row>
    <row r="562" spans="1:12" ht="14.4">
      <c r="A562" s="314">
        <v>1763401</v>
      </c>
      <c r="B562" s="315" t="s">
        <v>2729</v>
      </c>
      <c r="C562" s="315" t="s">
        <v>1036</v>
      </c>
      <c r="D562" s="316" t="s">
        <v>2730</v>
      </c>
      <c r="E562" s="317" t="s">
        <v>1383</v>
      </c>
      <c r="F562" s="315" t="s">
        <v>146</v>
      </c>
      <c r="G562" s="316" t="s">
        <v>203</v>
      </c>
      <c r="H562" s="322" t="s">
        <v>1976</v>
      </c>
      <c r="I562" s="319" t="s">
        <v>1977</v>
      </c>
      <c r="J562" s="320" t="s">
        <v>1529</v>
      </c>
      <c r="K562" s="321" t="s">
        <v>1579</v>
      </c>
      <c r="L562" s="321" t="s">
        <v>1518</v>
      </c>
    </row>
    <row r="563" spans="1:12" ht="14.4">
      <c r="A563" s="323">
        <v>1763701</v>
      </c>
      <c r="B563" s="315" t="s">
        <v>2731</v>
      </c>
      <c r="C563" s="315" t="s">
        <v>1037</v>
      </c>
      <c r="D563" s="316" t="s">
        <v>2732</v>
      </c>
      <c r="E563" s="317" t="s">
        <v>1516</v>
      </c>
      <c r="F563" s="318" t="s">
        <v>146</v>
      </c>
      <c r="G563" s="319" t="s">
        <v>214</v>
      </c>
      <c r="H563" s="322" t="s">
        <v>1478</v>
      </c>
      <c r="I563" s="319" t="s">
        <v>1479</v>
      </c>
      <c r="J563" s="320" t="s">
        <v>208</v>
      </c>
      <c r="K563" s="321" t="s">
        <v>1579</v>
      </c>
      <c r="L563" s="321" t="s">
        <v>1518</v>
      </c>
    </row>
    <row r="564" spans="1:12" ht="14.4">
      <c r="A564" s="323">
        <v>1763702</v>
      </c>
      <c r="B564" s="315" t="s">
        <v>2733</v>
      </c>
      <c r="C564" s="315" t="s">
        <v>1038</v>
      </c>
      <c r="D564" s="316" t="s">
        <v>2734</v>
      </c>
      <c r="E564" s="317" t="s">
        <v>1516</v>
      </c>
      <c r="F564" s="318" t="s">
        <v>1389</v>
      </c>
      <c r="G564" s="319" t="s">
        <v>214</v>
      </c>
      <c r="H564" s="322" t="s">
        <v>1478</v>
      </c>
      <c r="I564" s="319" t="s">
        <v>1479</v>
      </c>
      <c r="J564" s="320" t="s">
        <v>208</v>
      </c>
      <c r="K564" s="321" t="s">
        <v>1598</v>
      </c>
      <c r="L564" s="321" t="s">
        <v>1518</v>
      </c>
    </row>
    <row r="565" spans="1:12" ht="14.4">
      <c r="A565" s="314">
        <v>1763901</v>
      </c>
      <c r="B565" s="315" t="s">
        <v>2735</v>
      </c>
      <c r="C565" s="315" t="s">
        <v>2736</v>
      </c>
      <c r="D565" s="316" t="s">
        <v>2737</v>
      </c>
      <c r="E565" s="317" t="s">
        <v>100</v>
      </c>
      <c r="F565" s="315" t="s">
        <v>1390</v>
      </c>
      <c r="G565" s="316" t="s">
        <v>209</v>
      </c>
      <c r="H565" s="322" t="s">
        <v>1482</v>
      </c>
      <c r="I565" s="319" t="s">
        <v>1420</v>
      </c>
      <c r="J565" s="320" t="s">
        <v>1561</v>
      </c>
      <c r="K565" s="321" t="s">
        <v>2410</v>
      </c>
      <c r="L565" s="321" t="s">
        <v>1518</v>
      </c>
    </row>
    <row r="566" spans="1:12" ht="14.4">
      <c r="A566" s="314">
        <v>1764001</v>
      </c>
      <c r="B566" s="315" t="s">
        <v>2738</v>
      </c>
      <c r="C566" s="315" t="s">
        <v>1039</v>
      </c>
      <c r="D566" s="316" t="s">
        <v>2739</v>
      </c>
      <c r="E566" s="317" t="s">
        <v>146</v>
      </c>
      <c r="F566" s="315" t="s">
        <v>146</v>
      </c>
      <c r="G566" s="316" t="s">
        <v>1732</v>
      </c>
      <c r="H566" s="322" t="s">
        <v>1444</v>
      </c>
      <c r="I566" s="319" t="s">
        <v>1733</v>
      </c>
      <c r="J566" s="320" t="s">
        <v>201</v>
      </c>
      <c r="K566" s="321" t="s">
        <v>1572</v>
      </c>
      <c r="L566" s="321" t="s">
        <v>1518</v>
      </c>
    </row>
    <row r="567" spans="1:12" ht="14.4">
      <c r="A567" s="314">
        <v>1764401</v>
      </c>
      <c r="B567" s="315" t="s">
        <v>2740</v>
      </c>
      <c r="C567" s="315" t="s">
        <v>1040</v>
      </c>
      <c r="D567" s="316" t="s">
        <v>2741</v>
      </c>
      <c r="E567" s="317" t="s">
        <v>100</v>
      </c>
      <c r="F567" s="315" t="s">
        <v>146</v>
      </c>
      <c r="G567" s="316" t="s">
        <v>1564</v>
      </c>
      <c r="H567" s="322" t="s">
        <v>1565</v>
      </c>
      <c r="I567" s="319" t="s">
        <v>1566</v>
      </c>
      <c r="J567" s="320" t="s">
        <v>1561</v>
      </c>
      <c r="K567" s="321" t="s">
        <v>1579</v>
      </c>
      <c r="L567" s="321" t="s">
        <v>1518</v>
      </c>
    </row>
    <row r="568" spans="1:12" ht="14.4">
      <c r="A568" s="314">
        <v>1764901</v>
      </c>
      <c r="B568" s="315" t="s">
        <v>2742</v>
      </c>
      <c r="C568" s="315" t="s">
        <v>1041</v>
      </c>
      <c r="D568" s="316" t="s">
        <v>2743</v>
      </c>
      <c r="E568" s="317" t="s">
        <v>100</v>
      </c>
      <c r="F568" s="315" t="s">
        <v>146</v>
      </c>
      <c r="G568" s="316" t="s">
        <v>216</v>
      </c>
      <c r="H568" s="322" t="s">
        <v>1452</v>
      </c>
      <c r="I568" s="319" t="s">
        <v>1408</v>
      </c>
      <c r="J568" s="320" t="s">
        <v>1561</v>
      </c>
      <c r="K568" s="321" t="s">
        <v>1579</v>
      </c>
      <c r="L568" s="321" t="s">
        <v>1518</v>
      </c>
    </row>
    <row r="569" spans="1:12" ht="14.4">
      <c r="A569" s="314">
        <v>1765401</v>
      </c>
      <c r="B569" s="315" t="s">
        <v>2744</v>
      </c>
      <c r="C569" s="315" t="s">
        <v>1042</v>
      </c>
      <c r="D569" s="316" t="s">
        <v>2745</v>
      </c>
      <c r="E569" s="317" t="s">
        <v>83</v>
      </c>
      <c r="F569" s="315" t="s">
        <v>146</v>
      </c>
      <c r="G569" s="316" t="s">
        <v>1536</v>
      </c>
      <c r="H569" s="322" t="s">
        <v>1437</v>
      </c>
      <c r="I569" s="319" t="s">
        <v>1537</v>
      </c>
      <c r="J569" s="320" t="s">
        <v>1525</v>
      </c>
      <c r="K569" s="321" t="s">
        <v>1579</v>
      </c>
      <c r="L569" s="321" t="s">
        <v>1518</v>
      </c>
    </row>
    <row r="570" spans="1:12" ht="14.4">
      <c r="A570" s="314">
        <v>1765601</v>
      </c>
      <c r="B570" s="315" t="s">
        <v>2746</v>
      </c>
      <c r="C570" s="315" t="s">
        <v>1458</v>
      </c>
      <c r="D570" s="316" t="s">
        <v>2747</v>
      </c>
      <c r="E570" s="317" t="s">
        <v>1383</v>
      </c>
      <c r="F570" s="315" t="s">
        <v>1383</v>
      </c>
      <c r="G570" s="316" t="s">
        <v>1656</v>
      </c>
      <c r="H570" s="322" t="s">
        <v>1469</v>
      </c>
      <c r="I570" s="319" t="s">
        <v>1428</v>
      </c>
      <c r="J570" s="320" t="s">
        <v>1529</v>
      </c>
      <c r="K570" s="321" t="s">
        <v>1517</v>
      </c>
      <c r="L570" s="321" t="s">
        <v>1518</v>
      </c>
    </row>
    <row r="571" spans="1:12" ht="14.4">
      <c r="A571" s="314">
        <v>1765701</v>
      </c>
      <c r="B571" s="315" t="s">
        <v>2748</v>
      </c>
      <c r="C571" s="315" t="s">
        <v>1457</v>
      </c>
      <c r="D571" s="316" t="s">
        <v>2749</v>
      </c>
      <c r="E571" s="317" t="s">
        <v>1383</v>
      </c>
      <c r="F571" s="315" t="s">
        <v>1383</v>
      </c>
      <c r="G571" s="316" t="s">
        <v>1656</v>
      </c>
      <c r="H571" s="322" t="s">
        <v>1469</v>
      </c>
      <c r="I571" s="319" t="s">
        <v>1428</v>
      </c>
      <c r="J571" s="320" t="s">
        <v>1529</v>
      </c>
      <c r="K571" s="321" t="s">
        <v>1517</v>
      </c>
      <c r="L571" s="321" t="s">
        <v>1518</v>
      </c>
    </row>
    <row r="572" spans="1:12" ht="14.4">
      <c r="A572" s="314">
        <v>1765801</v>
      </c>
      <c r="B572" s="315" t="s">
        <v>2750</v>
      </c>
      <c r="C572" s="315" t="s">
        <v>1465</v>
      </c>
      <c r="D572" s="316" t="s">
        <v>2751</v>
      </c>
      <c r="E572" s="317" t="s">
        <v>1544</v>
      </c>
      <c r="F572" s="315" t="s">
        <v>1383</v>
      </c>
      <c r="G572" s="316" t="s">
        <v>200</v>
      </c>
      <c r="H572" s="322" t="s">
        <v>1546</v>
      </c>
      <c r="I572" s="319" t="s">
        <v>1396</v>
      </c>
      <c r="J572" s="320" t="s">
        <v>198</v>
      </c>
      <c r="K572" s="321" t="s">
        <v>1517</v>
      </c>
      <c r="L572" s="321" t="s">
        <v>1518</v>
      </c>
    </row>
    <row r="573" spans="1:12" ht="14.4">
      <c r="A573" s="314">
        <v>1766401</v>
      </c>
      <c r="B573" s="315" t="s">
        <v>2752</v>
      </c>
      <c r="C573" s="315" t="s">
        <v>1464</v>
      </c>
      <c r="D573" s="316" t="s">
        <v>2753</v>
      </c>
      <c r="E573" s="317" t="s">
        <v>146</v>
      </c>
      <c r="F573" s="315" t="s">
        <v>1383</v>
      </c>
      <c r="G573" s="316" t="s">
        <v>202</v>
      </c>
      <c r="H573" s="322" t="s">
        <v>1443</v>
      </c>
      <c r="I573" s="319" t="s">
        <v>1569</v>
      </c>
      <c r="J573" s="320" t="s">
        <v>201</v>
      </c>
      <c r="K573" s="321" t="s">
        <v>1517</v>
      </c>
      <c r="L573" s="321" t="s">
        <v>1518</v>
      </c>
    </row>
    <row r="574" spans="1:12" ht="14.4">
      <c r="A574" s="314">
        <v>1766501</v>
      </c>
      <c r="B574" s="315" t="s">
        <v>2754</v>
      </c>
      <c r="C574" s="315" t="s">
        <v>1449</v>
      </c>
      <c r="D574" s="316" t="s">
        <v>2755</v>
      </c>
      <c r="E574" s="317" t="s">
        <v>100</v>
      </c>
      <c r="F574" s="315" t="s">
        <v>1383</v>
      </c>
      <c r="G574" s="316" t="s">
        <v>1472</v>
      </c>
      <c r="H574" s="322" t="s">
        <v>1473</v>
      </c>
      <c r="I574" s="319" t="s">
        <v>1474</v>
      </c>
      <c r="J574" s="320" t="s">
        <v>1561</v>
      </c>
      <c r="K574" s="321" t="s">
        <v>1517</v>
      </c>
      <c r="L574" s="321" t="s">
        <v>1518</v>
      </c>
    </row>
    <row r="575" spans="1:12" ht="14.4">
      <c r="A575" s="314">
        <v>1766601</v>
      </c>
      <c r="B575" s="315" t="s">
        <v>2756</v>
      </c>
      <c r="C575" s="315" t="s">
        <v>1450</v>
      </c>
      <c r="D575" s="316" t="s">
        <v>2757</v>
      </c>
      <c r="E575" s="317" t="s">
        <v>100</v>
      </c>
      <c r="F575" s="315" t="s">
        <v>1383</v>
      </c>
      <c r="G575" s="316" t="s">
        <v>1472</v>
      </c>
      <c r="H575" s="322" t="s">
        <v>1473</v>
      </c>
      <c r="I575" s="319" t="s">
        <v>1474</v>
      </c>
      <c r="J575" s="320" t="s">
        <v>1561</v>
      </c>
      <c r="K575" s="321" t="s">
        <v>1517</v>
      </c>
      <c r="L575" s="321" t="s">
        <v>1518</v>
      </c>
    </row>
    <row r="576" spans="1:12" ht="14.4">
      <c r="A576" s="314">
        <v>1766701</v>
      </c>
      <c r="B576" s="315" t="s">
        <v>2758</v>
      </c>
      <c r="C576" s="315" t="s">
        <v>1462</v>
      </c>
      <c r="D576" s="316" t="s">
        <v>2759</v>
      </c>
      <c r="E576" s="317" t="s">
        <v>1383</v>
      </c>
      <c r="F576" s="315" t="s">
        <v>1383</v>
      </c>
      <c r="G576" s="316" t="s">
        <v>203</v>
      </c>
      <c r="H576" s="322" t="s">
        <v>1976</v>
      </c>
      <c r="I576" s="319" t="s">
        <v>1977</v>
      </c>
      <c r="J576" s="320" t="s">
        <v>1529</v>
      </c>
      <c r="K576" s="321" t="s">
        <v>1517</v>
      </c>
      <c r="L576" s="321" t="s">
        <v>1518</v>
      </c>
    </row>
    <row r="577" spans="1:12" ht="14.4">
      <c r="A577" s="314">
        <v>1766901</v>
      </c>
      <c r="B577" s="315" t="s">
        <v>2760</v>
      </c>
      <c r="C577" s="315" t="s">
        <v>1485</v>
      </c>
      <c r="D577" s="316" t="s">
        <v>2761</v>
      </c>
      <c r="E577" s="317" t="s">
        <v>146</v>
      </c>
      <c r="F577" s="315" t="s">
        <v>1383</v>
      </c>
      <c r="G577" s="316" t="s">
        <v>205</v>
      </c>
      <c r="H577" s="318" t="s">
        <v>1455</v>
      </c>
      <c r="I577" s="319" t="s">
        <v>1617</v>
      </c>
      <c r="J577" s="320" t="s">
        <v>201</v>
      </c>
      <c r="K577" s="321" t="s">
        <v>1517</v>
      </c>
      <c r="L577" s="321" t="s">
        <v>1518</v>
      </c>
    </row>
    <row r="578" spans="1:12" ht="14.4">
      <c r="A578" s="314">
        <v>1767101</v>
      </c>
      <c r="B578" s="315" t="s">
        <v>2762</v>
      </c>
      <c r="C578" s="315" t="s">
        <v>1043</v>
      </c>
      <c r="D578" s="316" t="s">
        <v>2763</v>
      </c>
      <c r="E578" s="317" t="s">
        <v>100</v>
      </c>
      <c r="F578" s="315" t="s">
        <v>146</v>
      </c>
      <c r="G578" s="316" t="s">
        <v>1650</v>
      </c>
      <c r="H578" s="322" t="s">
        <v>1440</v>
      </c>
      <c r="I578" s="319" t="s">
        <v>1651</v>
      </c>
      <c r="J578" s="320" t="s">
        <v>1561</v>
      </c>
      <c r="K578" s="321" t="s">
        <v>1579</v>
      </c>
      <c r="L578" s="321" t="s">
        <v>1518</v>
      </c>
    </row>
    <row r="579" spans="1:12" ht="14.4">
      <c r="A579" s="314">
        <v>1769901</v>
      </c>
      <c r="B579" s="315" t="s">
        <v>2764</v>
      </c>
      <c r="C579" s="315" t="s">
        <v>1044</v>
      </c>
      <c r="D579" s="316" t="s">
        <v>2765</v>
      </c>
      <c r="E579" s="317" t="s">
        <v>100</v>
      </c>
      <c r="F579" s="315" t="s">
        <v>146</v>
      </c>
      <c r="G579" s="316" t="s">
        <v>1564</v>
      </c>
      <c r="H579" s="322" t="s">
        <v>1565</v>
      </c>
      <c r="I579" s="319" t="s">
        <v>1566</v>
      </c>
      <c r="J579" s="320" t="s">
        <v>1561</v>
      </c>
      <c r="K579" s="321" t="s">
        <v>1579</v>
      </c>
      <c r="L579" s="321" t="s">
        <v>1518</v>
      </c>
    </row>
    <row r="580" spans="1:12" ht="14.4">
      <c r="A580" s="314">
        <v>1769902</v>
      </c>
      <c r="B580" s="315" t="s">
        <v>2766</v>
      </c>
      <c r="C580" s="315" t="s">
        <v>1045</v>
      </c>
      <c r="D580" s="316" t="s">
        <v>2767</v>
      </c>
      <c r="E580" s="317" t="s">
        <v>100</v>
      </c>
      <c r="F580" s="315" t="s">
        <v>1389</v>
      </c>
      <c r="G580" s="316" t="s">
        <v>1564</v>
      </c>
      <c r="H580" s="322" t="s">
        <v>1565</v>
      </c>
      <c r="I580" s="319" t="s">
        <v>1566</v>
      </c>
      <c r="J580" s="320" t="s">
        <v>1561</v>
      </c>
      <c r="K580" s="321" t="s">
        <v>1598</v>
      </c>
      <c r="L580" s="321" t="s">
        <v>1518</v>
      </c>
    </row>
    <row r="581" spans="1:12" ht="14.4">
      <c r="A581" s="314">
        <v>1770701</v>
      </c>
      <c r="B581" s="315" t="s">
        <v>2768</v>
      </c>
      <c r="C581" s="315" t="s">
        <v>1046</v>
      </c>
      <c r="D581" s="316" t="s">
        <v>2769</v>
      </c>
      <c r="E581" s="317" t="s">
        <v>83</v>
      </c>
      <c r="F581" s="315" t="s">
        <v>1383</v>
      </c>
      <c r="G581" s="316" t="s">
        <v>215</v>
      </c>
      <c r="H581" s="322" t="s">
        <v>1460</v>
      </c>
      <c r="I581" s="319" t="s">
        <v>1395</v>
      </c>
      <c r="J581" s="320" t="s">
        <v>1525</v>
      </c>
      <c r="K581" s="321" t="s">
        <v>1517</v>
      </c>
      <c r="L581" s="321" t="s">
        <v>1518</v>
      </c>
    </row>
    <row r="582" spans="1:12" ht="14.4">
      <c r="A582" s="314">
        <v>1771201</v>
      </c>
      <c r="B582" s="315" t="s">
        <v>2770</v>
      </c>
      <c r="C582" s="315" t="s">
        <v>1047</v>
      </c>
      <c r="D582" s="316" t="s">
        <v>2771</v>
      </c>
      <c r="E582" s="317" t="s">
        <v>100</v>
      </c>
      <c r="F582" s="315" t="s">
        <v>146</v>
      </c>
      <c r="G582" s="316" t="s">
        <v>527</v>
      </c>
      <c r="H582" s="322" t="s">
        <v>1441</v>
      </c>
      <c r="I582" s="319" t="s">
        <v>1400</v>
      </c>
      <c r="J582" s="320" t="s">
        <v>1561</v>
      </c>
      <c r="K582" s="321" t="s">
        <v>1579</v>
      </c>
      <c r="L582" s="321" t="s">
        <v>1518</v>
      </c>
    </row>
    <row r="583" spans="1:12" ht="14.4">
      <c r="A583" s="314">
        <v>1771501</v>
      </c>
      <c r="B583" s="315" t="s">
        <v>2772</v>
      </c>
      <c r="C583" s="315" t="s">
        <v>1048</v>
      </c>
      <c r="D583" s="316" t="s">
        <v>2773</v>
      </c>
      <c r="E583" s="317" t="s">
        <v>1544</v>
      </c>
      <c r="F583" s="315" t="s">
        <v>1388</v>
      </c>
      <c r="G583" s="316" t="s">
        <v>1484</v>
      </c>
      <c r="H583" s="322" t="s">
        <v>1627</v>
      </c>
      <c r="I583" s="319" t="s">
        <v>1628</v>
      </c>
      <c r="J583" s="320" t="s">
        <v>198</v>
      </c>
      <c r="K583" s="321" t="s">
        <v>1517</v>
      </c>
      <c r="L583" s="321" t="s">
        <v>1518</v>
      </c>
    </row>
    <row r="584" spans="1:12" ht="14.4">
      <c r="A584" s="314">
        <v>1771601</v>
      </c>
      <c r="B584" s="315" t="s">
        <v>2774</v>
      </c>
      <c r="C584" s="315" t="s">
        <v>1049</v>
      </c>
      <c r="D584" s="316" t="s">
        <v>2775</v>
      </c>
      <c r="E584" s="317" t="s">
        <v>1544</v>
      </c>
      <c r="F584" s="315" t="s">
        <v>1383</v>
      </c>
      <c r="G584" s="316" t="s">
        <v>1484</v>
      </c>
      <c r="H584" s="322" t="s">
        <v>1627</v>
      </c>
      <c r="I584" s="319" t="s">
        <v>1628</v>
      </c>
      <c r="J584" s="320" t="s">
        <v>198</v>
      </c>
      <c r="K584" s="321" t="s">
        <v>1517</v>
      </c>
      <c r="L584" s="321" t="s">
        <v>1518</v>
      </c>
    </row>
    <row r="585" spans="1:12" ht="14.4">
      <c r="A585" s="314">
        <v>1771701</v>
      </c>
      <c r="B585" s="315" t="s">
        <v>2776</v>
      </c>
      <c r="C585" s="315" t="s">
        <v>1050</v>
      </c>
      <c r="D585" s="316" t="s">
        <v>2777</v>
      </c>
      <c r="E585" s="317" t="s">
        <v>1544</v>
      </c>
      <c r="F585" s="315" t="s">
        <v>1383</v>
      </c>
      <c r="G585" s="316" t="s">
        <v>1484</v>
      </c>
      <c r="H585" s="322" t="s">
        <v>1627</v>
      </c>
      <c r="I585" s="319" t="s">
        <v>1628</v>
      </c>
      <c r="J585" s="320" t="s">
        <v>198</v>
      </c>
      <c r="K585" s="321" t="s">
        <v>1517</v>
      </c>
      <c r="L585" s="321" t="s">
        <v>1518</v>
      </c>
    </row>
    <row r="586" spans="1:12" ht="14.4">
      <c r="A586" s="314">
        <v>1771801</v>
      </c>
      <c r="B586" s="315" t="s">
        <v>2778</v>
      </c>
      <c r="C586" s="315" t="s">
        <v>1051</v>
      </c>
      <c r="D586" s="316" t="s">
        <v>2779</v>
      </c>
      <c r="E586" s="317" t="s">
        <v>1383</v>
      </c>
      <c r="F586" s="315" t="s">
        <v>1383</v>
      </c>
      <c r="G586" s="316" t="s">
        <v>1595</v>
      </c>
      <c r="H586" s="322" t="s">
        <v>1471</v>
      </c>
      <c r="I586" s="319" t="s">
        <v>1427</v>
      </c>
      <c r="J586" s="320" t="s">
        <v>1529</v>
      </c>
      <c r="K586" s="321" t="s">
        <v>1517</v>
      </c>
      <c r="L586" s="321" t="s">
        <v>1518</v>
      </c>
    </row>
    <row r="587" spans="1:12" ht="14.4">
      <c r="A587" s="314">
        <v>1771901</v>
      </c>
      <c r="B587" s="315" t="s">
        <v>2780</v>
      </c>
      <c r="C587" s="315" t="s">
        <v>1052</v>
      </c>
      <c r="D587" s="316" t="s">
        <v>2781</v>
      </c>
      <c r="E587" s="317" t="s">
        <v>1383</v>
      </c>
      <c r="F587" s="315" t="s">
        <v>1383</v>
      </c>
      <c r="G587" s="316" t="s">
        <v>1595</v>
      </c>
      <c r="H587" s="322" t="s">
        <v>1471</v>
      </c>
      <c r="I587" s="319" t="s">
        <v>1427</v>
      </c>
      <c r="J587" s="320" t="s">
        <v>1529</v>
      </c>
      <c r="K587" s="321" t="s">
        <v>1517</v>
      </c>
      <c r="L587" s="321" t="s">
        <v>1518</v>
      </c>
    </row>
    <row r="588" spans="1:12" ht="14.4">
      <c r="A588" s="314">
        <v>1772101</v>
      </c>
      <c r="B588" s="315" t="s">
        <v>2782</v>
      </c>
      <c r="C588" s="315" t="s">
        <v>1053</v>
      </c>
      <c r="D588" s="316" t="s">
        <v>2783</v>
      </c>
      <c r="E588" s="317" t="s">
        <v>1383</v>
      </c>
      <c r="F588" s="315" t="s">
        <v>1383</v>
      </c>
      <c r="G588" s="316" t="s">
        <v>1595</v>
      </c>
      <c r="H588" s="322" t="s">
        <v>1471</v>
      </c>
      <c r="I588" s="319" t="s">
        <v>1427</v>
      </c>
      <c r="J588" s="320" t="s">
        <v>1529</v>
      </c>
      <c r="K588" s="321" t="s">
        <v>1517</v>
      </c>
      <c r="L588" s="321" t="s">
        <v>1518</v>
      </c>
    </row>
    <row r="589" spans="1:12" ht="14.4">
      <c r="A589" s="314">
        <v>1772201</v>
      </c>
      <c r="B589" s="315" t="s">
        <v>2784</v>
      </c>
      <c r="C589" s="315" t="s">
        <v>1054</v>
      </c>
      <c r="D589" s="316" t="s">
        <v>2785</v>
      </c>
      <c r="E589" s="317" t="s">
        <v>83</v>
      </c>
      <c r="F589" s="315" t="s">
        <v>1383</v>
      </c>
      <c r="G589" s="316" t="s">
        <v>1446</v>
      </c>
      <c r="H589" s="322" t="s">
        <v>1442</v>
      </c>
      <c r="I589" s="319" t="s">
        <v>1381</v>
      </c>
      <c r="J589" s="320" t="s">
        <v>1525</v>
      </c>
      <c r="K589" s="321" t="s">
        <v>1517</v>
      </c>
      <c r="L589" s="321" t="s">
        <v>1518</v>
      </c>
    </row>
    <row r="590" spans="1:12" ht="14.4">
      <c r="A590" s="314">
        <v>1772501</v>
      </c>
      <c r="B590" s="315" t="s">
        <v>2786</v>
      </c>
      <c r="C590" s="315" t="s">
        <v>1415</v>
      </c>
      <c r="D590" s="316" t="s">
        <v>2787</v>
      </c>
      <c r="E590" s="317" t="s">
        <v>146</v>
      </c>
      <c r="F590" s="315" t="s">
        <v>1383</v>
      </c>
      <c r="G590" s="316" t="s">
        <v>205</v>
      </c>
      <c r="H590" s="318" t="s">
        <v>1455</v>
      </c>
      <c r="I590" s="319" t="s">
        <v>1617</v>
      </c>
      <c r="J590" s="320" t="s">
        <v>201</v>
      </c>
      <c r="K590" s="321" t="s">
        <v>1517</v>
      </c>
      <c r="L590" s="321" t="s">
        <v>1518</v>
      </c>
    </row>
    <row r="591" spans="1:12" ht="14.4">
      <c r="A591" s="314">
        <v>1773401</v>
      </c>
      <c r="B591" s="315" t="s">
        <v>2788</v>
      </c>
      <c r="C591" s="315" t="s">
        <v>1055</v>
      </c>
      <c r="D591" s="316" t="s">
        <v>2789</v>
      </c>
      <c r="E591" s="317" t="s">
        <v>100</v>
      </c>
      <c r="F591" s="315" t="s">
        <v>1383</v>
      </c>
      <c r="G591" s="316" t="s">
        <v>216</v>
      </c>
      <c r="H591" s="322" t="s">
        <v>1452</v>
      </c>
      <c r="I591" s="319" t="s">
        <v>1408</v>
      </c>
      <c r="J591" s="320" t="s">
        <v>1561</v>
      </c>
      <c r="K591" s="321" t="s">
        <v>1517</v>
      </c>
      <c r="L591" s="321" t="s">
        <v>1518</v>
      </c>
    </row>
    <row r="592" spans="1:12" ht="14.4">
      <c r="A592" s="314">
        <v>1774001</v>
      </c>
      <c r="B592" s="315" t="s">
        <v>2790</v>
      </c>
      <c r="C592" s="315" t="s">
        <v>1056</v>
      </c>
      <c r="D592" s="316" t="s">
        <v>2791</v>
      </c>
      <c r="E592" s="317" t="s">
        <v>100</v>
      </c>
      <c r="F592" s="315" t="s">
        <v>146</v>
      </c>
      <c r="G592" s="316" t="s">
        <v>527</v>
      </c>
      <c r="H592" s="322" t="s">
        <v>1441</v>
      </c>
      <c r="I592" s="319" t="s">
        <v>1400</v>
      </c>
      <c r="J592" s="320" t="s">
        <v>1561</v>
      </c>
      <c r="K592" s="321" t="s">
        <v>1579</v>
      </c>
      <c r="L592" s="321" t="s">
        <v>1518</v>
      </c>
    </row>
    <row r="593" spans="1:12" ht="14.4">
      <c r="A593" s="314">
        <v>1774901</v>
      </c>
      <c r="B593" s="315" t="s">
        <v>2792</v>
      </c>
      <c r="C593" s="315" t="s">
        <v>1057</v>
      </c>
      <c r="D593" s="316" t="s">
        <v>2793</v>
      </c>
      <c r="E593" s="317" t="s">
        <v>146</v>
      </c>
      <c r="F593" s="315" t="s">
        <v>1383</v>
      </c>
      <c r="G593" s="316" t="s">
        <v>1439</v>
      </c>
      <c r="H593" s="322" t="s">
        <v>1476</v>
      </c>
      <c r="I593" s="319" t="s">
        <v>1409</v>
      </c>
      <c r="J593" s="320" t="s">
        <v>201</v>
      </c>
      <c r="K593" s="321" t="s">
        <v>1517</v>
      </c>
      <c r="L593" s="321" t="s">
        <v>1518</v>
      </c>
    </row>
    <row r="594" spans="1:12" ht="14.4">
      <c r="A594" s="314">
        <v>1775001</v>
      </c>
      <c r="B594" s="315" t="s">
        <v>2794</v>
      </c>
      <c r="C594" s="315" t="s">
        <v>1058</v>
      </c>
      <c r="D594" s="316" t="s">
        <v>2795</v>
      </c>
      <c r="E594" s="317" t="s">
        <v>146</v>
      </c>
      <c r="F594" s="315" t="s">
        <v>1388</v>
      </c>
      <c r="G594" s="316" t="s">
        <v>1732</v>
      </c>
      <c r="H594" s="322" t="s">
        <v>1444</v>
      </c>
      <c r="I594" s="319" t="s">
        <v>1733</v>
      </c>
      <c r="J594" s="320" t="s">
        <v>201</v>
      </c>
      <c r="K594" s="321" t="s">
        <v>1517</v>
      </c>
      <c r="L594" s="321" t="s">
        <v>1518</v>
      </c>
    </row>
    <row r="595" spans="1:12" ht="14.4">
      <c r="A595" s="314">
        <v>1775101</v>
      </c>
      <c r="B595" s="315" t="s">
        <v>2796</v>
      </c>
      <c r="C595" s="315" t="s">
        <v>1059</v>
      </c>
      <c r="D595" s="316" t="s">
        <v>2797</v>
      </c>
      <c r="E595" s="317" t="s">
        <v>146</v>
      </c>
      <c r="F595" s="315" t="s">
        <v>1388</v>
      </c>
      <c r="G595" s="316" t="s">
        <v>1439</v>
      </c>
      <c r="H595" s="322" t="s">
        <v>1476</v>
      </c>
      <c r="I595" s="319" t="s">
        <v>1409</v>
      </c>
      <c r="J595" s="320" t="s">
        <v>201</v>
      </c>
      <c r="K595" s="321" t="s">
        <v>1517</v>
      </c>
      <c r="L595" s="321" t="s">
        <v>1518</v>
      </c>
    </row>
    <row r="596" spans="1:12" ht="14.4">
      <c r="A596" s="314">
        <v>1775201</v>
      </c>
      <c r="B596" s="315" t="s">
        <v>2798</v>
      </c>
      <c r="C596" s="315" t="s">
        <v>1412</v>
      </c>
      <c r="D596" s="316" t="s">
        <v>2799</v>
      </c>
      <c r="E596" s="317" t="s">
        <v>146</v>
      </c>
      <c r="F596" s="315" t="s">
        <v>1383</v>
      </c>
      <c r="G596" s="316" t="s">
        <v>202</v>
      </c>
      <c r="H596" s="322" t="s">
        <v>1443</v>
      </c>
      <c r="I596" s="319" t="s">
        <v>1569</v>
      </c>
      <c r="J596" s="320" t="s">
        <v>201</v>
      </c>
      <c r="K596" s="321" t="s">
        <v>1517</v>
      </c>
      <c r="L596" s="321" t="s">
        <v>1518</v>
      </c>
    </row>
    <row r="597" spans="1:12" ht="14.4">
      <c r="A597" s="314">
        <v>1776101</v>
      </c>
      <c r="B597" s="315" t="s">
        <v>2800</v>
      </c>
      <c r="C597" s="315" t="s">
        <v>1060</v>
      </c>
      <c r="D597" s="316" t="s">
        <v>2801</v>
      </c>
      <c r="E597" s="317" t="s">
        <v>1383</v>
      </c>
      <c r="F597" s="315" t="s">
        <v>1385</v>
      </c>
      <c r="G597" s="316" t="s">
        <v>1528</v>
      </c>
      <c r="H597" s="322" t="s">
        <v>1436</v>
      </c>
      <c r="I597" s="319" t="s">
        <v>1421</v>
      </c>
      <c r="J597" s="320" t="s">
        <v>1529</v>
      </c>
      <c r="K597" s="321" t="s">
        <v>1517</v>
      </c>
      <c r="L597" s="321" t="s">
        <v>1530</v>
      </c>
    </row>
    <row r="598" spans="1:12" ht="14.4">
      <c r="A598" s="314">
        <v>1776701</v>
      </c>
      <c r="B598" s="315" t="s">
        <v>2802</v>
      </c>
      <c r="C598" s="315" t="s">
        <v>1061</v>
      </c>
      <c r="D598" s="316" t="s">
        <v>2803</v>
      </c>
      <c r="E598" s="317" t="s">
        <v>1383</v>
      </c>
      <c r="F598" s="315" t="s">
        <v>146</v>
      </c>
      <c r="G598" s="316" t="s">
        <v>1656</v>
      </c>
      <c r="H598" s="322" t="s">
        <v>1469</v>
      </c>
      <c r="I598" s="319" t="s">
        <v>1428</v>
      </c>
      <c r="J598" s="320" t="s">
        <v>1529</v>
      </c>
      <c r="K598" s="321" t="s">
        <v>1579</v>
      </c>
      <c r="L598" s="321" t="s">
        <v>1518</v>
      </c>
    </row>
    <row r="599" spans="1:12" ht="14.4">
      <c r="A599" s="314">
        <v>1777101</v>
      </c>
      <c r="B599" s="315" t="s">
        <v>2804</v>
      </c>
      <c r="C599" s="315" t="s">
        <v>1062</v>
      </c>
      <c r="D599" s="316" t="s">
        <v>2805</v>
      </c>
      <c r="E599" s="317" t="s">
        <v>83</v>
      </c>
      <c r="F599" s="315" t="s">
        <v>1390</v>
      </c>
      <c r="G599" s="316" t="s">
        <v>215</v>
      </c>
      <c r="H599" s="322" t="s">
        <v>1460</v>
      </c>
      <c r="I599" s="319" t="s">
        <v>1395</v>
      </c>
      <c r="J599" s="320" t="s">
        <v>1525</v>
      </c>
      <c r="K599" s="321" t="s">
        <v>1533</v>
      </c>
      <c r="L599" s="321" t="s">
        <v>1518</v>
      </c>
    </row>
    <row r="600" spans="1:12" ht="14.4">
      <c r="A600" s="314">
        <v>1777201</v>
      </c>
      <c r="B600" s="315" t="s">
        <v>2806</v>
      </c>
      <c r="C600" s="315" t="s">
        <v>1063</v>
      </c>
      <c r="D600" s="316" t="s">
        <v>2807</v>
      </c>
      <c r="E600" s="317" t="s">
        <v>146</v>
      </c>
      <c r="F600" s="315" t="s">
        <v>1383</v>
      </c>
      <c r="G600" s="316" t="s">
        <v>534</v>
      </c>
      <c r="H600" s="322" t="s">
        <v>1445</v>
      </c>
      <c r="I600" s="319" t="s">
        <v>1890</v>
      </c>
      <c r="J600" s="320" t="s">
        <v>201</v>
      </c>
      <c r="K600" s="321" t="s">
        <v>1517</v>
      </c>
      <c r="L600" s="321" t="s">
        <v>1518</v>
      </c>
    </row>
    <row r="601" spans="1:12" ht="14.4">
      <c r="A601" s="314">
        <v>1777301</v>
      </c>
      <c r="B601" s="315" t="s">
        <v>2808</v>
      </c>
      <c r="C601" s="315" t="s">
        <v>1064</v>
      </c>
      <c r="D601" s="316" t="s">
        <v>2809</v>
      </c>
      <c r="E601" s="317" t="s">
        <v>146</v>
      </c>
      <c r="F601" s="315" t="s">
        <v>1383</v>
      </c>
      <c r="G601" s="316" t="s">
        <v>534</v>
      </c>
      <c r="H601" s="322" t="s">
        <v>1445</v>
      </c>
      <c r="I601" s="319" t="s">
        <v>1890</v>
      </c>
      <c r="J601" s="320" t="s">
        <v>201</v>
      </c>
      <c r="K601" s="321" t="s">
        <v>1517</v>
      </c>
      <c r="L601" s="321" t="s">
        <v>1518</v>
      </c>
    </row>
    <row r="602" spans="1:12" ht="14.4">
      <c r="A602" s="323">
        <v>1777401</v>
      </c>
      <c r="B602" s="315" t="s">
        <v>2810</v>
      </c>
      <c r="C602" s="315" t="s">
        <v>1065</v>
      </c>
      <c r="D602" s="316" t="s">
        <v>2811</v>
      </c>
      <c r="E602" s="317" t="s">
        <v>1516</v>
      </c>
      <c r="F602" s="318" t="s">
        <v>146</v>
      </c>
      <c r="G602" s="319" t="s">
        <v>197</v>
      </c>
      <c r="H602" s="322" t="s">
        <v>1477</v>
      </c>
      <c r="I602" s="319" t="s">
        <v>1380</v>
      </c>
      <c r="J602" s="320" t="s">
        <v>208</v>
      </c>
      <c r="K602" s="321" t="s">
        <v>1579</v>
      </c>
      <c r="L602" s="321" t="s">
        <v>1518</v>
      </c>
    </row>
    <row r="603" spans="1:12" ht="14.4">
      <c r="A603" s="314">
        <v>1777501</v>
      </c>
      <c r="B603" s="315" t="s">
        <v>2812</v>
      </c>
      <c r="C603" s="315" t="s">
        <v>1066</v>
      </c>
      <c r="D603" s="316" t="s">
        <v>2813</v>
      </c>
      <c r="E603" s="317" t="s">
        <v>146</v>
      </c>
      <c r="F603" s="315" t="s">
        <v>1383</v>
      </c>
      <c r="G603" s="316" t="s">
        <v>534</v>
      </c>
      <c r="H603" s="322" t="s">
        <v>1445</v>
      </c>
      <c r="I603" s="319" t="s">
        <v>1890</v>
      </c>
      <c r="J603" s="320" t="s">
        <v>201</v>
      </c>
      <c r="K603" s="321" t="s">
        <v>1517</v>
      </c>
      <c r="L603" s="321" t="s">
        <v>1518</v>
      </c>
    </row>
    <row r="604" spans="1:12" ht="14.4">
      <c r="A604" s="314">
        <v>1777701</v>
      </c>
      <c r="B604" s="315" t="s">
        <v>2814</v>
      </c>
      <c r="C604" s="315" t="s">
        <v>1067</v>
      </c>
      <c r="D604" s="316" t="s">
        <v>2815</v>
      </c>
      <c r="E604" s="317" t="s">
        <v>146</v>
      </c>
      <c r="F604" s="315" t="s">
        <v>1383</v>
      </c>
      <c r="G604" s="316" t="s">
        <v>534</v>
      </c>
      <c r="H604" s="322" t="s">
        <v>1445</v>
      </c>
      <c r="I604" s="319" t="s">
        <v>1890</v>
      </c>
      <c r="J604" s="320" t="s">
        <v>201</v>
      </c>
      <c r="K604" s="321" t="s">
        <v>1517</v>
      </c>
      <c r="L604" s="321" t="s">
        <v>1518</v>
      </c>
    </row>
    <row r="605" spans="1:12" ht="14.4">
      <c r="A605" s="314">
        <v>1778001</v>
      </c>
      <c r="B605" s="315" t="s">
        <v>2816</v>
      </c>
      <c r="C605" s="315" t="s">
        <v>1068</v>
      </c>
      <c r="D605" s="316" t="s">
        <v>2817</v>
      </c>
      <c r="E605" s="317" t="s">
        <v>83</v>
      </c>
      <c r="F605" s="315" t="s">
        <v>1390</v>
      </c>
      <c r="G605" s="316" t="s">
        <v>215</v>
      </c>
      <c r="H605" s="322" t="s">
        <v>1460</v>
      </c>
      <c r="I605" s="319" t="s">
        <v>1395</v>
      </c>
      <c r="J605" s="320" t="s">
        <v>1525</v>
      </c>
      <c r="K605" s="321" t="s">
        <v>1547</v>
      </c>
      <c r="L605" s="321" t="s">
        <v>1518</v>
      </c>
    </row>
    <row r="606" spans="1:12" ht="14.4">
      <c r="A606" s="314">
        <v>1778101</v>
      </c>
      <c r="B606" s="315" t="s">
        <v>2818</v>
      </c>
      <c r="C606" s="315" t="s">
        <v>1069</v>
      </c>
      <c r="D606" s="316" t="s">
        <v>2819</v>
      </c>
      <c r="E606" s="317" t="s">
        <v>1383</v>
      </c>
      <c r="F606" s="315" t="s">
        <v>146</v>
      </c>
      <c r="G606" s="316" t="s">
        <v>1620</v>
      </c>
      <c r="H606" s="322" t="s">
        <v>1621</v>
      </c>
      <c r="I606" s="319" t="s">
        <v>1622</v>
      </c>
      <c r="J606" s="320" t="s">
        <v>1529</v>
      </c>
      <c r="K606" s="321" t="s">
        <v>1579</v>
      </c>
      <c r="L606" s="321" t="s">
        <v>1518</v>
      </c>
    </row>
    <row r="607" spans="1:12" ht="14.4">
      <c r="A607" s="314">
        <v>1778301</v>
      </c>
      <c r="B607" s="315" t="s">
        <v>2820</v>
      </c>
      <c r="C607" s="315" t="s">
        <v>2821</v>
      </c>
      <c r="D607" s="316" t="s">
        <v>2822</v>
      </c>
      <c r="E607" s="317" t="s">
        <v>83</v>
      </c>
      <c r="F607" s="315" t="s">
        <v>1390</v>
      </c>
      <c r="G607" s="316" t="s">
        <v>215</v>
      </c>
      <c r="H607" s="322" t="s">
        <v>1460</v>
      </c>
      <c r="I607" s="319" t="s">
        <v>1395</v>
      </c>
      <c r="J607" s="320" t="s">
        <v>1525</v>
      </c>
      <c r="K607" s="321" t="s">
        <v>1547</v>
      </c>
      <c r="L607" s="321" t="s">
        <v>1518</v>
      </c>
    </row>
    <row r="608" spans="1:12" ht="14.4">
      <c r="A608" s="314">
        <v>1779501</v>
      </c>
      <c r="B608" s="315" t="s">
        <v>2823</v>
      </c>
      <c r="C608" s="315" t="s">
        <v>1070</v>
      </c>
      <c r="D608" s="316" t="s">
        <v>2824</v>
      </c>
      <c r="E608" s="317" t="s">
        <v>100</v>
      </c>
      <c r="F608" s="315" t="s">
        <v>146</v>
      </c>
      <c r="G608" s="316" t="s">
        <v>1564</v>
      </c>
      <c r="H608" s="322" t="s">
        <v>1565</v>
      </c>
      <c r="I608" s="319" t="s">
        <v>1566</v>
      </c>
      <c r="J608" s="320" t="s">
        <v>1561</v>
      </c>
      <c r="K608" s="321" t="s">
        <v>1579</v>
      </c>
      <c r="L608" s="321" t="s">
        <v>1518</v>
      </c>
    </row>
    <row r="609" spans="1:12" ht="14.4">
      <c r="A609" s="314">
        <v>1780801</v>
      </c>
      <c r="B609" s="315" t="s">
        <v>2825</v>
      </c>
      <c r="C609" s="315" t="s">
        <v>1071</v>
      </c>
      <c r="D609" s="316" t="s">
        <v>2826</v>
      </c>
      <c r="E609" s="317" t="s">
        <v>100</v>
      </c>
      <c r="F609" s="315" t="s">
        <v>146</v>
      </c>
      <c r="G609" s="316" t="s">
        <v>204</v>
      </c>
      <c r="H609" s="322" t="s">
        <v>1475</v>
      </c>
      <c r="I609" s="319" t="s">
        <v>1399</v>
      </c>
      <c r="J609" s="320" t="s">
        <v>1561</v>
      </c>
      <c r="K609" s="321" t="s">
        <v>1579</v>
      </c>
      <c r="L609" s="321" t="s">
        <v>1518</v>
      </c>
    </row>
    <row r="610" spans="1:12" ht="14.4">
      <c r="A610" s="314">
        <v>1782201</v>
      </c>
      <c r="B610" s="315" t="s">
        <v>2827</v>
      </c>
      <c r="C610" s="315" t="s">
        <v>1072</v>
      </c>
      <c r="D610" s="316" t="s">
        <v>2828</v>
      </c>
      <c r="E610" s="317" t="s">
        <v>100</v>
      </c>
      <c r="F610" s="315" t="s">
        <v>1378</v>
      </c>
      <c r="G610" s="316" t="s">
        <v>1472</v>
      </c>
      <c r="H610" s="322" t="s">
        <v>1473</v>
      </c>
      <c r="I610" s="319" t="s">
        <v>1474</v>
      </c>
      <c r="J610" s="320" t="s">
        <v>1561</v>
      </c>
      <c r="K610" s="321" t="s">
        <v>1579</v>
      </c>
      <c r="L610" s="321" t="s">
        <v>1518</v>
      </c>
    </row>
    <row r="611" spans="1:12" ht="14.4">
      <c r="A611" s="323">
        <v>1783601</v>
      </c>
      <c r="B611" s="315" t="s">
        <v>2829</v>
      </c>
      <c r="C611" s="315" t="s">
        <v>1073</v>
      </c>
      <c r="D611" s="316" t="s">
        <v>2830</v>
      </c>
      <c r="E611" s="317" t="s">
        <v>1516</v>
      </c>
      <c r="F611" s="318" t="s">
        <v>146</v>
      </c>
      <c r="G611" s="319" t="s">
        <v>214</v>
      </c>
      <c r="H611" s="322" t="s">
        <v>1478</v>
      </c>
      <c r="I611" s="319" t="s">
        <v>1479</v>
      </c>
      <c r="J611" s="320" t="s">
        <v>208</v>
      </c>
      <c r="K611" s="321" t="s">
        <v>1579</v>
      </c>
      <c r="L611" s="321" t="s">
        <v>1518</v>
      </c>
    </row>
    <row r="612" spans="1:12" ht="14.4">
      <c r="A612" s="314">
        <v>1784901</v>
      </c>
      <c r="B612" s="315" t="s">
        <v>2831</v>
      </c>
      <c r="C612" s="315" t="s">
        <v>1074</v>
      </c>
      <c r="D612" s="316" t="s">
        <v>2832</v>
      </c>
      <c r="E612" s="317" t="s">
        <v>100</v>
      </c>
      <c r="F612" s="315" t="s">
        <v>146</v>
      </c>
      <c r="G612" s="316" t="s">
        <v>216</v>
      </c>
      <c r="H612" s="322" t="s">
        <v>1452</v>
      </c>
      <c r="I612" s="319" t="s">
        <v>1408</v>
      </c>
      <c r="J612" s="320" t="s">
        <v>1561</v>
      </c>
      <c r="K612" s="321" t="s">
        <v>1579</v>
      </c>
      <c r="L612" s="321" t="s">
        <v>1518</v>
      </c>
    </row>
    <row r="613" spans="1:12" ht="14.4">
      <c r="A613" s="314">
        <v>1784902</v>
      </c>
      <c r="B613" s="315" t="s">
        <v>2833</v>
      </c>
      <c r="C613" s="315" t="s">
        <v>1075</v>
      </c>
      <c r="D613" s="316" t="s">
        <v>2834</v>
      </c>
      <c r="E613" s="317" t="s">
        <v>100</v>
      </c>
      <c r="F613" s="315" t="s">
        <v>1389</v>
      </c>
      <c r="G613" s="316" t="s">
        <v>216</v>
      </c>
      <c r="H613" s="322" t="s">
        <v>1452</v>
      </c>
      <c r="I613" s="319" t="s">
        <v>1408</v>
      </c>
      <c r="J613" s="320" t="s">
        <v>1561</v>
      </c>
      <c r="K613" s="321" t="s">
        <v>1710</v>
      </c>
      <c r="L613" s="321" t="s">
        <v>1518</v>
      </c>
    </row>
    <row r="614" spans="1:12" ht="14.4">
      <c r="A614" s="314">
        <v>1786301</v>
      </c>
      <c r="B614" s="315" t="s">
        <v>2835</v>
      </c>
      <c r="C614" s="315" t="s">
        <v>1076</v>
      </c>
      <c r="D614" s="316" t="s">
        <v>2836</v>
      </c>
      <c r="E614" s="317" t="s">
        <v>100</v>
      </c>
      <c r="F614" s="315" t="s">
        <v>146</v>
      </c>
      <c r="G614" s="316" t="s">
        <v>1472</v>
      </c>
      <c r="H614" s="322" t="s">
        <v>1473</v>
      </c>
      <c r="I614" s="319" t="s">
        <v>1474</v>
      </c>
      <c r="J614" s="320" t="s">
        <v>1561</v>
      </c>
      <c r="K614" s="321" t="s">
        <v>1579</v>
      </c>
      <c r="L614" s="321" t="s">
        <v>1518</v>
      </c>
    </row>
    <row r="615" spans="1:12" ht="14.4">
      <c r="A615" s="323">
        <v>1787701</v>
      </c>
      <c r="B615" s="315" t="s">
        <v>2837</v>
      </c>
      <c r="C615" s="315" t="s">
        <v>1077</v>
      </c>
      <c r="D615" s="316" t="s">
        <v>2838</v>
      </c>
      <c r="E615" s="317" t="s">
        <v>1516</v>
      </c>
      <c r="F615" s="318" t="s">
        <v>146</v>
      </c>
      <c r="G615" s="319" t="s">
        <v>1550</v>
      </c>
      <c r="H615" s="322" t="s">
        <v>1447</v>
      </c>
      <c r="I615" s="319" t="s">
        <v>1551</v>
      </c>
      <c r="J615" s="320" t="s">
        <v>208</v>
      </c>
      <c r="K615" s="321" t="s">
        <v>1579</v>
      </c>
      <c r="L615" s="321" t="s">
        <v>1518</v>
      </c>
    </row>
    <row r="616" spans="1:12" ht="14.4">
      <c r="A616" s="323">
        <v>1789001</v>
      </c>
      <c r="B616" s="315" t="s">
        <v>2839</v>
      </c>
      <c r="C616" s="315" t="s">
        <v>1078</v>
      </c>
      <c r="D616" s="316" t="s">
        <v>2840</v>
      </c>
      <c r="E616" s="317" t="s">
        <v>1516</v>
      </c>
      <c r="F616" s="318" t="s">
        <v>146</v>
      </c>
      <c r="G616" s="319" t="s">
        <v>1644</v>
      </c>
      <c r="H616" s="322" t="s">
        <v>1453</v>
      </c>
      <c r="I616" s="319" t="s">
        <v>1645</v>
      </c>
      <c r="J616" s="320" t="s">
        <v>208</v>
      </c>
      <c r="K616" s="321" t="s">
        <v>1579</v>
      </c>
      <c r="L616" s="321" t="s">
        <v>1518</v>
      </c>
    </row>
    <row r="617" spans="1:12" ht="14.4">
      <c r="A617" s="314">
        <v>1790401</v>
      </c>
      <c r="B617" s="315" t="s">
        <v>2841</v>
      </c>
      <c r="C617" s="315" t="s">
        <v>1079</v>
      </c>
      <c r="D617" s="316" t="s">
        <v>2842</v>
      </c>
      <c r="E617" s="317" t="s">
        <v>146</v>
      </c>
      <c r="F617" s="315" t="s">
        <v>146</v>
      </c>
      <c r="G617" s="316" t="s">
        <v>205</v>
      </c>
      <c r="H617" s="318" t="s">
        <v>1455</v>
      </c>
      <c r="I617" s="319" t="s">
        <v>1617</v>
      </c>
      <c r="J617" s="320" t="s">
        <v>201</v>
      </c>
      <c r="K617" s="321" t="s">
        <v>1579</v>
      </c>
      <c r="L617" s="321" t="s">
        <v>1518</v>
      </c>
    </row>
    <row r="618" spans="1:12" ht="14.4">
      <c r="A618" s="314">
        <v>1795901</v>
      </c>
      <c r="B618" s="315" t="s">
        <v>2843</v>
      </c>
      <c r="C618" s="315" t="s">
        <v>1080</v>
      </c>
      <c r="D618" s="316" t="s">
        <v>2844</v>
      </c>
      <c r="E618" s="317" t="s">
        <v>83</v>
      </c>
      <c r="F618" s="315" t="s">
        <v>146</v>
      </c>
      <c r="G618" s="316" t="s">
        <v>206</v>
      </c>
      <c r="H618" s="322" t="s">
        <v>1483</v>
      </c>
      <c r="I618" s="319" t="s">
        <v>1410</v>
      </c>
      <c r="J618" s="320" t="s">
        <v>1525</v>
      </c>
      <c r="K618" s="321" t="s">
        <v>1572</v>
      </c>
      <c r="L618" s="321" t="s">
        <v>1518</v>
      </c>
    </row>
    <row r="619" spans="1:12" ht="14.4">
      <c r="A619" s="314">
        <v>1800901</v>
      </c>
      <c r="B619" s="315" t="s">
        <v>2845</v>
      </c>
      <c r="C619" s="315" t="s">
        <v>1081</v>
      </c>
      <c r="D619" s="316" t="s">
        <v>2846</v>
      </c>
      <c r="E619" s="317" t="s">
        <v>83</v>
      </c>
      <c r="F619" s="315" t="s">
        <v>1386</v>
      </c>
      <c r="G619" s="316" t="s">
        <v>206</v>
      </c>
      <c r="H619" s="322" t="s">
        <v>1483</v>
      </c>
      <c r="I619" s="319" t="s">
        <v>1410</v>
      </c>
      <c r="J619" s="320" t="s">
        <v>1525</v>
      </c>
      <c r="K619" s="321" t="s">
        <v>1614</v>
      </c>
      <c r="L619" s="321" t="s">
        <v>1518</v>
      </c>
    </row>
    <row r="620" spans="1:12" ht="14.4">
      <c r="A620" s="314">
        <v>1800902</v>
      </c>
      <c r="B620" s="315" t="s">
        <v>2847</v>
      </c>
      <c r="C620" s="315" t="s">
        <v>1082</v>
      </c>
      <c r="D620" s="316" t="s">
        <v>2848</v>
      </c>
      <c r="E620" s="317" t="s">
        <v>83</v>
      </c>
      <c r="F620" s="315" t="s">
        <v>1387</v>
      </c>
      <c r="G620" s="316" t="s">
        <v>206</v>
      </c>
      <c r="H620" s="322" t="s">
        <v>1483</v>
      </c>
      <c r="I620" s="319" t="s">
        <v>1410</v>
      </c>
      <c r="J620" s="320" t="s">
        <v>1525</v>
      </c>
      <c r="K620" s="321" t="s">
        <v>1614</v>
      </c>
      <c r="L620" s="321" t="s">
        <v>1518</v>
      </c>
    </row>
    <row r="621" spans="1:12" ht="14.4">
      <c r="A621" s="314">
        <v>1802801</v>
      </c>
      <c r="B621" s="315" t="s">
        <v>2849</v>
      </c>
      <c r="C621" s="315" t="s">
        <v>1083</v>
      </c>
      <c r="D621" s="316" t="s">
        <v>2850</v>
      </c>
      <c r="E621" s="317" t="s">
        <v>100</v>
      </c>
      <c r="F621" s="315" t="s">
        <v>1386</v>
      </c>
      <c r="G621" s="316" t="s">
        <v>209</v>
      </c>
      <c r="H621" s="322" t="s">
        <v>1482</v>
      </c>
      <c r="I621" s="319" t="s">
        <v>1420</v>
      </c>
      <c r="J621" s="320" t="s">
        <v>1561</v>
      </c>
      <c r="K621" s="321" t="s">
        <v>1614</v>
      </c>
      <c r="L621" s="321" t="s">
        <v>1518</v>
      </c>
    </row>
    <row r="622" spans="1:12" ht="14.4">
      <c r="A622" s="314">
        <v>1802802</v>
      </c>
      <c r="B622" s="315" t="s">
        <v>2851</v>
      </c>
      <c r="C622" s="315" t="s">
        <v>1084</v>
      </c>
      <c r="D622" s="316" t="s">
        <v>2852</v>
      </c>
      <c r="E622" s="317" t="s">
        <v>100</v>
      </c>
      <c r="F622" s="315" t="s">
        <v>1387</v>
      </c>
      <c r="G622" s="316" t="s">
        <v>209</v>
      </c>
      <c r="H622" s="322" t="s">
        <v>1482</v>
      </c>
      <c r="I622" s="319" t="s">
        <v>1420</v>
      </c>
      <c r="J622" s="320" t="s">
        <v>1561</v>
      </c>
      <c r="K622" s="321" t="s">
        <v>1614</v>
      </c>
      <c r="L622" s="321" t="s">
        <v>1518</v>
      </c>
    </row>
    <row r="623" spans="1:12" ht="14.4">
      <c r="A623" s="314">
        <v>1803801</v>
      </c>
      <c r="B623" s="315" t="s">
        <v>2853</v>
      </c>
      <c r="C623" s="315" t="s">
        <v>1085</v>
      </c>
      <c r="D623" s="316" t="s">
        <v>2854</v>
      </c>
      <c r="E623" s="317" t="s">
        <v>100</v>
      </c>
      <c r="F623" s="315" t="s">
        <v>1386</v>
      </c>
      <c r="G623" s="316" t="s">
        <v>1472</v>
      </c>
      <c r="H623" s="322" t="s">
        <v>1473</v>
      </c>
      <c r="I623" s="319" t="s">
        <v>1474</v>
      </c>
      <c r="J623" s="320" t="s">
        <v>1561</v>
      </c>
      <c r="K623" s="321" t="s">
        <v>1614</v>
      </c>
      <c r="L623" s="321" t="s">
        <v>1518</v>
      </c>
    </row>
    <row r="624" spans="1:12" ht="14.4">
      <c r="A624" s="314">
        <v>1803802</v>
      </c>
      <c r="B624" s="315" t="s">
        <v>2855</v>
      </c>
      <c r="C624" s="315" t="s">
        <v>1086</v>
      </c>
      <c r="D624" s="316" t="s">
        <v>2856</v>
      </c>
      <c r="E624" s="317" t="s">
        <v>100</v>
      </c>
      <c r="F624" s="315" t="s">
        <v>1387</v>
      </c>
      <c r="G624" s="316" t="s">
        <v>1472</v>
      </c>
      <c r="H624" s="322" t="s">
        <v>1473</v>
      </c>
      <c r="I624" s="319" t="s">
        <v>1474</v>
      </c>
      <c r="J624" s="320" t="s">
        <v>1561</v>
      </c>
      <c r="K624" s="321" t="s">
        <v>1614</v>
      </c>
      <c r="L624" s="321" t="s">
        <v>1518</v>
      </c>
    </row>
    <row r="625" spans="1:12" ht="14.4">
      <c r="A625" s="314">
        <v>1803803</v>
      </c>
      <c r="B625" s="315" t="s">
        <v>2857</v>
      </c>
      <c r="C625" s="315">
        <v>0</v>
      </c>
      <c r="D625" s="316" t="s">
        <v>2858</v>
      </c>
      <c r="E625" s="317" t="s">
        <v>100</v>
      </c>
      <c r="F625" s="315" t="s">
        <v>1387</v>
      </c>
      <c r="G625" s="316" t="s">
        <v>1472</v>
      </c>
      <c r="H625" s="322" t="s">
        <v>1473</v>
      </c>
      <c r="I625" s="319" t="s">
        <v>1474</v>
      </c>
      <c r="J625" s="320" t="s">
        <v>1561</v>
      </c>
      <c r="K625" s="321" t="s">
        <v>1614</v>
      </c>
      <c r="L625" s="321" t="s">
        <v>1518</v>
      </c>
    </row>
    <row r="626" spans="1:12" ht="14.4">
      <c r="A626" s="314">
        <v>1804501</v>
      </c>
      <c r="B626" s="315" t="s">
        <v>2859</v>
      </c>
      <c r="C626" s="315" t="s">
        <v>1087</v>
      </c>
      <c r="D626" s="316" t="s">
        <v>2860</v>
      </c>
      <c r="E626" s="317" t="s">
        <v>83</v>
      </c>
      <c r="F626" s="315" t="s">
        <v>1386</v>
      </c>
      <c r="G626" s="316" t="s">
        <v>206</v>
      </c>
      <c r="H626" s="322" t="s">
        <v>1483</v>
      </c>
      <c r="I626" s="319" t="s">
        <v>1410</v>
      </c>
      <c r="J626" s="320" t="s">
        <v>1525</v>
      </c>
      <c r="K626" s="321" t="s">
        <v>1614</v>
      </c>
      <c r="L626" s="321" t="s">
        <v>1518</v>
      </c>
    </row>
    <row r="627" spans="1:12" ht="14.4">
      <c r="A627" s="314">
        <v>1804701</v>
      </c>
      <c r="B627" s="315" t="s">
        <v>2861</v>
      </c>
      <c r="C627" s="315" t="s">
        <v>1088</v>
      </c>
      <c r="D627" s="316" t="s">
        <v>2862</v>
      </c>
      <c r="E627" s="317" t="s">
        <v>146</v>
      </c>
      <c r="F627" s="315" t="s">
        <v>1386</v>
      </c>
      <c r="G627" s="316" t="s">
        <v>534</v>
      </c>
      <c r="H627" s="322" t="s">
        <v>1445</v>
      </c>
      <c r="I627" s="319" t="s">
        <v>1890</v>
      </c>
      <c r="J627" s="320" t="s">
        <v>201</v>
      </c>
      <c r="K627" s="321" t="s">
        <v>1614</v>
      </c>
      <c r="L627" s="321" t="s">
        <v>1518</v>
      </c>
    </row>
    <row r="628" spans="1:12" ht="14.4">
      <c r="A628" s="314">
        <v>1804702</v>
      </c>
      <c r="B628" s="315" t="s">
        <v>2863</v>
      </c>
      <c r="C628" s="315" t="s">
        <v>1089</v>
      </c>
      <c r="D628" s="316" t="s">
        <v>2864</v>
      </c>
      <c r="E628" s="317" t="s">
        <v>146</v>
      </c>
      <c r="F628" s="315" t="s">
        <v>1387</v>
      </c>
      <c r="G628" s="316" t="s">
        <v>534</v>
      </c>
      <c r="H628" s="322" t="s">
        <v>1445</v>
      </c>
      <c r="I628" s="319" t="s">
        <v>1890</v>
      </c>
      <c r="J628" s="320" t="s">
        <v>201</v>
      </c>
      <c r="K628" s="321" t="s">
        <v>1614</v>
      </c>
      <c r="L628" s="321" t="s">
        <v>1518</v>
      </c>
    </row>
    <row r="629" spans="1:12" ht="14.4">
      <c r="A629" s="314">
        <v>1804703</v>
      </c>
      <c r="B629" s="315" t="s">
        <v>2865</v>
      </c>
      <c r="C629" s="315" t="s">
        <v>1090</v>
      </c>
      <c r="D629" s="316" t="s">
        <v>2866</v>
      </c>
      <c r="E629" s="317" t="s">
        <v>146</v>
      </c>
      <c r="F629" s="315" t="s">
        <v>1387</v>
      </c>
      <c r="G629" s="316" t="s">
        <v>534</v>
      </c>
      <c r="H629" s="322" t="s">
        <v>1445</v>
      </c>
      <c r="I629" s="319" t="s">
        <v>1890</v>
      </c>
      <c r="J629" s="320" t="s">
        <v>201</v>
      </c>
      <c r="K629" s="321" t="s">
        <v>1614</v>
      </c>
      <c r="L629" s="321" t="s">
        <v>1518</v>
      </c>
    </row>
    <row r="630" spans="1:12" ht="14.4">
      <c r="A630" s="314">
        <v>1805701</v>
      </c>
      <c r="B630" s="315" t="s">
        <v>2867</v>
      </c>
      <c r="C630" s="315" t="s">
        <v>1091</v>
      </c>
      <c r="D630" s="316" t="s">
        <v>2868</v>
      </c>
      <c r="E630" s="317" t="s">
        <v>83</v>
      </c>
      <c r="F630" s="315" t="s">
        <v>1386</v>
      </c>
      <c r="G630" s="316" t="s">
        <v>1446</v>
      </c>
      <c r="H630" s="322" t="s">
        <v>1442</v>
      </c>
      <c r="I630" s="319" t="s">
        <v>1381</v>
      </c>
      <c r="J630" s="320" t="s">
        <v>1525</v>
      </c>
      <c r="K630" s="321" t="s">
        <v>1614</v>
      </c>
      <c r="L630" s="321" t="s">
        <v>1518</v>
      </c>
    </row>
    <row r="631" spans="1:12" ht="14.4">
      <c r="A631" s="314">
        <v>1805801</v>
      </c>
      <c r="B631" s="315" t="s">
        <v>2869</v>
      </c>
      <c r="C631" s="315" t="s">
        <v>1092</v>
      </c>
      <c r="D631" s="316" t="s">
        <v>2870</v>
      </c>
      <c r="E631" s="317" t="s">
        <v>83</v>
      </c>
      <c r="F631" s="315" t="s">
        <v>1386</v>
      </c>
      <c r="G631" s="316" t="s">
        <v>1536</v>
      </c>
      <c r="H631" s="322" t="s">
        <v>1437</v>
      </c>
      <c r="I631" s="319" t="s">
        <v>1537</v>
      </c>
      <c r="J631" s="320" t="s">
        <v>1525</v>
      </c>
      <c r="K631" s="321" t="s">
        <v>1614</v>
      </c>
      <c r="L631" s="321" t="s">
        <v>1518</v>
      </c>
    </row>
    <row r="632" spans="1:12" ht="14.4">
      <c r="A632" s="314">
        <v>1806001</v>
      </c>
      <c r="B632" s="315" t="s">
        <v>2871</v>
      </c>
      <c r="C632" s="315" t="s">
        <v>1093</v>
      </c>
      <c r="D632" s="316" t="s">
        <v>2872</v>
      </c>
      <c r="E632" s="317" t="s">
        <v>1383</v>
      </c>
      <c r="F632" s="315" t="s">
        <v>1386</v>
      </c>
      <c r="G632" s="316" t="s">
        <v>1528</v>
      </c>
      <c r="H632" s="322" t="s">
        <v>1436</v>
      </c>
      <c r="I632" s="319" t="s">
        <v>1421</v>
      </c>
      <c r="J632" s="320" t="s">
        <v>1529</v>
      </c>
      <c r="K632" s="321" t="s">
        <v>2873</v>
      </c>
      <c r="L632" s="321" t="s">
        <v>1518</v>
      </c>
    </row>
    <row r="633" spans="1:12" ht="14.4">
      <c r="A633" s="314">
        <v>1806002</v>
      </c>
      <c r="B633" s="315" t="s">
        <v>2874</v>
      </c>
      <c r="C633" s="315" t="s">
        <v>1094</v>
      </c>
      <c r="D633" s="316" t="s">
        <v>2875</v>
      </c>
      <c r="E633" s="317" t="s">
        <v>1383</v>
      </c>
      <c r="F633" s="315" t="s">
        <v>1387</v>
      </c>
      <c r="G633" s="316" t="s">
        <v>1528</v>
      </c>
      <c r="H633" s="322" t="s">
        <v>1436</v>
      </c>
      <c r="I633" s="319" t="s">
        <v>1421</v>
      </c>
      <c r="J633" s="320" t="s">
        <v>1529</v>
      </c>
      <c r="K633" s="321" t="s">
        <v>2873</v>
      </c>
      <c r="L633" s="321" t="s">
        <v>1518</v>
      </c>
    </row>
    <row r="634" spans="1:12" ht="14.4">
      <c r="A634" s="314">
        <v>1806201</v>
      </c>
      <c r="B634" s="315" t="s">
        <v>2876</v>
      </c>
      <c r="C634" s="315" t="s">
        <v>1095</v>
      </c>
      <c r="D634" s="316" t="s">
        <v>2877</v>
      </c>
      <c r="E634" s="317" t="s">
        <v>83</v>
      </c>
      <c r="F634" s="315" t="s">
        <v>1386</v>
      </c>
      <c r="G634" s="316" t="s">
        <v>1582</v>
      </c>
      <c r="H634" s="322" t="s">
        <v>1459</v>
      </c>
      <c r="I634" s="319" t="s">
        <v>1583</v>
      </c>
      <c r="J634" s="320" t="s">
        <v>1525</v>
      </c>
      <c r="K634" s="321" t="s">
        <v>1614</v>
      </c>
      <c r="L634" s="321" t="s">
        <v>1518</v>
      </c>
    </row>
    <row r="635" spans="1:12" ht="14.4">
      <c r="A635" s="314">
        <v>1806401</v>
      </c>
      <c r="B635" s="315" t="s">
        <v>2878</v>
      </c>
      <c r="C635" s="315" t="s">
        <v>1096</v>
      </c>
      <c r="D635" s="316" t="s">
        <v>2879</v>
      </c>
      <c r="E635" s="317" t="s">
        <v>83</v>
      </c>
      <c r="F635" s="315" t="s">
        <v>1386</v>
      </c>
      <c r="G635" s="316" t="s">
        <v>207</v>
      </c>
      <c r="H635" s="322" t="s">
        <v>1435</v>
      </c>
      <c r="I635" s="319" t="s">
        <v>1468</v>
      </c>
      <c r="J635" s="320" t="s">
        <v>1525</v>
      </c>
      <c r="K635" s="321" t="s">
        <v>1614</v>
      </c>
      <c r="L635" s="321" t="s">
        <v>1518</v>
      </c>
    </row>
    <row r="636" spans="1:12" ht="14.4">
      <c r="A636" s="314">
        <v>1806601</v>
      </c>
      <c r="B636" s="315" t="s">
        <v>2880</v>
      </c>
      <c r="C636" s="315" t="s">
        <v>1097</v>
      </c>
      <c r="D636" s="316" t="s">
        <v>2881</v>
      </c>
      <c r="E636" s="317" t="s">
        <v>83</v>
      </c>
      <c r="F636" s="315" t="s">
        <v>1386</v>
      </c>
      <c r="G636" s="316" t="s">
        <v>1582</v>
      </c>
      <c r="H636" s="322" t="s">
        <v>1459</v>
      </c>
      <c r="I636" s="319" t="s">
        <v>1583</v>
      </c>
      <c r="J636" s="320" t="s">
        <v>1525</v>
      </c>
      <c r="K636" s="321" t="s">
        <v>1614</v>
      </c>
      <c r="L636" s="321" t="s">
        <v>1518</v>
      </c>
    </row>
    <row r="637" spans="1:12" ht="14.4">
      <c r="A637" s="314">
        <v>1806602</v>
      </c>
      <c r="B637" s="315" t="s">
        <v>2882</v>
      </c>
      <c r="C637" s="315" t="s">
        <v>1098</v>
      </c>
      <c r="D637" s="316" t="s">
        <v>2883</v>
      </c>
      <c r="E637" s="317" t="s">
        <v>83</v>
      </c>
      <c r="F637" s="315" t="s">
        <v>1387</v>
      </c>
      <c r="G637" s="316" t="s">
        <v>1582</v>
      </c>
      <c r="H637" s="322" t="s">
        <v>1459</v>
      </c>
      <c r="I637" s="319" t="s">
        <v>1583</v>
      </c>
      <c r="J637" s="320" t="s">
        <v>1525</v>
      </c>
      <c r="K637" s="321" t="s">
        <v>1614</v>
      </c>
      <c r="L637" s="321" t="s">
        <v>1518</v>
      </c>
    </row>
    <row r="638" spans="1:12" ht="14.4">
      <c r="A638" s="314">
        <v>1806603</v>
      </c>
      <c r="B638" s="315" t="s">
        <v>2884</v>
      </c>
      <c r="C638" s="315" t="s">
        <v>1099</v>
      </c>
      <c r="D638" s="316" t="s">
        <v>2885</v>
      </c>
      <c r="E638" s="317" t="s">
        <v>83</v>
      </c>
      <c r="F638" s="315" t="s">
        <v>1387</v>
      </c>
      <c r="G638" s="316" t="s">
        <v>1582</v>
      </c>
      <c r="H638" s="322" t="s">
        <v>1459</v>
      </c>
      <c r="I638" s="319" t="s">
        <v>1583</v>
      </c>
      <c r="J638" s="320" t="s">
        <v>1525</v>
      </c>
      <c r="K638" s="321" t="s">
        <v>1614</v>
      </c>
      <c r="L638" s="321" t="s">
        <v>1518</v>
      </c>
    </row>
    <row r="639" spans="1:12" ht="14.4">
      <c r="A639" s="314">
        <v>1807001</v>
      </c>
      <c r="B639" s="315" t="s">
        <v>2886</v>
      </c>
      <c r="C639" s="315" t="s">
        <v>1100</v>
      </c>
      <c r="D639" s="316" t="s">
        <v>2887</v>
      </c>
      <c r="E639" s="317" t="s">
        <v>83</v>
      </c>
      <c r="F639" s="315" t="s">
        <v>1386</v>
      </c>
      <c r="G639" s="316" t="s">
        <v>199</v>
      </c>
      <c r="H639" s="322" t="s">
        <v>1524</v>
      </c>
      <c r="I639" s="319" t="s">
        <v>1405</v>
      </c>
      <c r="J639" s="320" t="s">
        <v>1525</v>
      </c>
      <c r="K639" s="321" t="s">
        <v>1614</v>
      </c>
      <c r="L639" s="321" t="s">
        <v>1518</v>
      </c>
    </row>
    <row r="640" spans="1:12" ht="14.4">
      <c r="A640" s="314">
        <v>1807501</v>
      </c>
      <c r="B640" s="315" t="s">
        <v>2888</v>
      </c>
      <c r="C640" s="315" t="s">
        <v>1101</v>
      </c>
      <c r="D640" s="316" t="s">
        <v>2889</v>
      </c>
      <c r="E640" s="317" t="s">
        <v>100</v>
      </c>
      <c r="F640" s="315" t="s">
        <v>1386</v>
      </c>
      <c r="G640" s="316" t="s">
        <v>527</v>
      </c>
      <c r="H640" s="322" t="s">
        <v>1441</v>
      </c>
      <c r="I640" s="319" t="s">
        <v>1400</v>
      </c>
      <c r="J640" s="320" t="s">
        <v>1561</v>
      </c>
      <c r="K640" s="321" t="s">
        <v>1614</v>
      </c>
      <c r="L640" s="321" t="s">
        <v>1518</v>
      </c>
    </row>
    <row r="641" spans="1:12" ht="14.4">
      <c r="A641" s="314">
        <v>1807502</v>
      </c>
      <c r="B641" s="315" t="s">
        <v>2890</v>
      </c>
      <c r="C641" s="315" t="s">
        <v>1102</v>
      </c>
      <c r="D641" s="316" t="s">
        <v>2891</v>
      </c>
      <c r="E641" s="317" t="s">
        <v>100</v>
      </c>
      <c r="F641" s="315" t="s">
        <v>1387</v>
      </c>
      <c r="G641" s="316" t="s">
        <v>527</v>
      </c>
      <c r="H641" s="322" t="s">
        <v>1441</v>
      </c>
      <c r="I641" s="319" t="s">
        <v>1400</v>
      </c>
      <c r="J641" s="320" t="s">
        <v>1561</v>
      </c>
      <c r="K641" s="321" t="s">
        <v>1614</v>
      </c>
      <c r="L641" s="321" t="s">
        <v>1518</v>
      </c>
    </row>
    <row r="642" spans="1:12" ht="14.4">
      <c r="A642" s="314">
        <v>1808001</v>
      </c>
      <c r="B642" s="315" t="s">
        <v>2892</v>
      </c>
      <c r="C642" s="315" t="s">
        <v>1103</v>
      </c>
      <c r="D642" s="316" t="s">
        <v>2893</v>
      </c>
      <c r="E642" s="317" t="s">
        <v>1544</v>
      </c>
      <c r="F642" s="315" t="s">
        <v>1386</v>
      </c>
      <c r="G642" s="316" t="s">
        <v>1555</v>
      </c>
      <c r="H642" s="322" t="s">
        <v>1556</v>
      </c>
      <c r="I642" s="319" t="s">
        <v>1557</v>
      </c>
      <c r="J642" s="320" t="s">
        <v>198</v>
      </c>
      <c r="K642" s="321" t="s">
        <v>1614</v>
      </c>
      <c r="L642" s="321" t="s">
        <v>1518</v>
      </c>
    </row>
    <row r="643" spans="1:12" ht="14.4">
      <c r="A643" s="314">
        <v>1808002</v>
      </c>
      <c r="B643" s="315" t="s">
        <v>2894</v>
      </c>
      <c r="C643" s="315" t="s">
        <v>1104</v>
      </c>
      <c r="D643" s="316" t="s">
        <v>2895</v>
      </c>
      <c r="E643" s="317" t="s">
        <v>1544</v>
      </c>
      <c r="F643" s="315" t="s">
        <v>1387</v>
      </c>
      <c r="G643" s="316" t="s">
        <v>1555</v>
      </c>
      <c r="H643" s="322" t="s">
        <v>1556</v>
      </c>
      <c r="I643" s="319" t="s">
        <v>1557</v>
      </c>
      <c r="J643" s="320" t="s">
        <v>198</v>
      </c>
      <c r="K643" s="321" t="s">
        <v>1614</v>
      </c>
      <c r="L643" s="321" t="s">
        <v>1518</v>
      </c>
    </row>
    <row r="644" spans="1:12" ht="14.4">
      <c r="A644" s="314">
        <v>1809001</v>
      </c>
      <c r="B644" s="315" t="s">
        <v>2896</v>
      </c>
      <c r="C644" s="315" t="s">
        <v>1105</v>
      </c>
      <c r="D644" s="316" t="s">
        <v>2897</v>
      </c>
      <c r="E644" s="317" t="s">
        <v>1383</v>
      </c>
      <c r="F644" s="315" t="s">
        <v>1386</v>
      </c>
      <c r="G644" s="316" t="s">
        <v>1595</v>
      </c>
      <c r="H644" s="322" t="s">
        <v>1471</v>
      </c>
      <c r="I644" s="319" t="s">
        <v>1427</v>
      </c>
      <c r="J644" s="320" t="s">
        <v>1529</v>
      </c>
      <c r="K644" s="321" t="s">
        <v>1614</v>
      </c>
      <c r="L644" s="321" t="s">
        <v>1518</v>
      </c>
    </row>
    <row r="645" spans="1:12" ht="14.4">
      <c r="A645" s="314">
        <v>1809201</v>
      </c>
      <c r="B645" s="315" t="s">
        <v>2898</v>
      </c>
      <c r="C645" s="315" t="s">
        <v>1397</v>
      </c>
      <c r="D645" s="316" t="s">
        <v>2899</v>
      </c>
      <c r="E645" s="317" t="s">
        <v>1544</v>
      </c>
      <c r="F645" s="315" t="s">
        <v>1385</v>
      </c>
      <c r="G645" s="316" t="s">
        <v>1661</v>
      </c>
      <c r="H645" s="322" t="s">
        <v>1662</v>
      </c>
      <c r="I645" s="319" t="s">
        <v>1663</v>
      </c>
      <c r="J645" s="320" t="s">
        <v>198</v>
      </c>
      <c r="K645" s="321" t="s">
        <v>1517</v>
      </c>
      <c r="L645" s="321" t="s">
        <v>1530</v>
      </c>
    </row>
    <row r="646" spans="1:12" ht="14.4">
      <c r="A646" s="314">
        <v>1809301</v>
      </c>
      <c r="B646" s="315" t="s">
        <v>2900</v>
      </c>
      <c r="C646" s="315" t="s">
        <v>1106</v>
      </c>
      <c r="D646" s="316" t="s">
        <v>2901</v>
      </c>
      <c r="E646" s="317" t="s">
        <v>1544</v>
      </c>
      <c r="F646" s="315" t="s">
        <v>1383</v>
      </c>
      <c r="G646" s="316" t="s">
        <v>1484</v>
      </c>
      <c r="H646" s="322" t="s">
        <v>1627</v>
      </c>
      <c r="I646" s="319" t="s">
        <v>1628</v>
      </c>
      <c r="J646" s="320" t="s">
        <v>198</v>
      </c>
      <c r="K646" s="321" t="s">
        <v>1517</v>
      </c>
      <c r="L646" s="321" t="s">
        <v>1518</v>
      </c>
    </row>
    <row r="647" spans="1:12" ht="14.4">
      <c r="A647" s="314">
        <v>1809401</v>
      </c>
      <c r="B647" s="315" t="s">
        <v>2902</v>
      </c>
      <c r="C647" s="315" t="s">
        <v>1107</v>
      </c>
      <c r="D647" s="316" t="s">
        <v>2903</v>
      </c>
      <c r="E647" s="317" t="s">
        <v>83</v>
      </c>
      <c r="F647" s="315" t="s">
        <v>1386</v>
      </c>
      <c r="G647" s="316" t="s">
        <v>1446</v>
      </c>
      <c r="H647" s="322" t="s">
        <v>1442</v>
      </c>
      <c r="I647" s="319" t="s">
        <v>1381</v>
      </c>
      <c r="J647" s="320" t="s">
        <v>1525</v>
      </c>
      <c r="K647" s="321" t="s">
        <v>1614</v>
      </c>
      <c r="L647" s="321" t="s">
        <v>1518</v>
      </c>
    </row>
    <row r="648" spans="1:12" ht="14.4">
      <c r="A648" s="323">
        <v>1810201</v>
      </c>
      <c r="B648" s="315" t="s">
        <v>2904</v>
      </c>
      <c r="C648" s="315" t="s">
        <v>1108</v>
      </c>
      <c r="D648" s="316" t="s">
        <v>2905</v>
      </c>
      <c r="E648" s="317" t="s">
        <v>1516</v>
      </c>
      <c r="F648" s="318" t="s">
        <v>1386</v>
      </c>
      <c r="G648" s="319" t="s">
        <v>1605</v>
      </c>
      <c r="H648" s="322" t="s">
        <v>1456</v>
      </c>
      <c r="I648" s="319" t="s">
        <v>1606</v>
      </c>
      <c r="J648" s="320" t="s">
        <v>208</v>
      </c>
      <c r="K648" s="321" t="s">
        <v>1614</v>
      </c>
      <c r="L648" s="321" t="s">
        <v>1518</v>
      </c>
    </row>
    <row r="649" spans="1:12" ht="14.4">
      <c r="A649" s="323">
        <v>1810202</v>
      </c>
      <c r="B649" s="315" t="s">
        <v>2906</v>
      </c>
      <c r="C649" s="315" t="s">
        <v>1109</v>
      </c>
      <c r="D649" s="316" t="s">
        <v>2907</v>
      </c>
      <c r="E649" s="317" t="s">
        <v>1516</v>
      </c>
      <c r="F649" s="318" t="s">
        <v>1387</v>
      </c>
      <c r="G649" s="319" t="s">
        <v>1605</v>
      </c>
      <c r="H649" s="322" t="s">
        <v>1456</v>
      </c>
      <c r="I649" s="319" t="s">
        <v>1606</v>
      </c>
      <c r="J649" s="320" t="s">
        <v>208</v>
      </c>
      <c r="K649" s="321" t="s">
        <v>1614</v>
      </c>
      <c r="L649" s="321" t="s">
        <v>1518</v>
      </c>
    </row>
    <row r="650" spans="1:12" ht="14.4">
      <c r="A650" s="314">
        <v>1810301</v>
      </c>
      <c r="B650" s="315" t="s">
        <v>2908</v>
      </c>
      <c r="C650" s="315" t="s">
        <v>1110</v>
      </c>
      <c r="D650" s="316" t="s">
        <v>2909</v>
      </c>
      <c r="E650" s="317" t="s">
        <v>1383</v>
      </c>
      <c r="F650" s="315" t="s">
        <v>1386</v>
      </c>
      <c r="G650" s="316" t="s">
        <v>1595</v>
      </c>
      <c r="H650" s="322" t="s">
        <v>1471</v>
      </c>
      <c r="I650" s="319" t="s">
        <v>1427</v>
      </c>
      <c r="J650" s="320" t="s">
        <v>1529</v>
      </c>
      <c r="K650" s="321" t="s">
        <v>1614</v>
      </c>
      <c r="L650" s="321" t="s">
        <v>1518</v>
      </c>
    </row>
    <row r="651" spans="1:12" ht="14.4">
      <c r="A651" s="314">
        <v>1810302</v>
      </c>
      <c r="B651" s="315" t="s">
        <v>2910</v>
      </c>
      <c r="C651" s="315" t="s">
        <v>1111</v>
      </c>
      <c r="D651" s="316" t="s">
        <v>2911</v>
      </c>
      <c r="E651" s="317" t="s">
        <v>1383</v>
      </c>
      <c r="F651" s="315" t="s">
        <v>1387</v>
      </c>
      <c r="G651" s="316" t="s">
        <v>1595</v>
      </c>
      <c r="H651" s="322" t="s">
        <v>1471</v>
      </c>
      <c r="I651" s="319" t="s">
        <v>1427</v>
      </c>
      <c r="J651" s="320" t="s">
        <v>1529</v>
      </c>
      <c r="K651" s="321" t="s">
        <v>1614</v>
      </c>
      <c r="L651" s="321" t="s">
        <v>1518</v>
      </c>
    </row>
    <row r="652" spans="1:12" ht="14.4">
      <c r="A652" s="314">
        <v>1810401</v>
      </c>
      <c r="B652" s="315" t="s">
        <v>2912</v>
      </c>
      <c r="C652" s="315" t="s">
        <v>1112</v>
      </c>
      <c r="D652" s="316" t="s">
        <v>2913</v>
      </c>
      <c r="E652" s="317" t="s">
        <v>1383</v>
      </c>
      <c r="F652" s="315" t="s">
        <v>1386</v>
      </c>
      <c r="G652" s="316" t="s">
        <v>1540</v>
      </c>
      <c r="H652" s="322" t="s">
        <v>1451</v>
      </c>
      <c r="I652" s="319" t="s">
        <v>1541</v>
      </c>
      <c r="J652" s="320" t="s">
        <v>1529</v>
      </c>
      <c r="K652" s="321" t="s">
        <v>1614</v>
      </c>
      <c r="L652" s="321" t="s">
        <v>1518</v>
      </c>
    </row>
    <row r="653" spans="1:12" ht="14.4">
      <c r="A653" s="314">
        <v>1810402</v>
      </c>
      <c r="B653" s="315" t="s">
        <v>2914</v>
      </c>
      <c r="C653" s="315">
        <v>0</v>
      </c>
      <c r="D653" s="316" t="s">
        <v>2915</v>
      </c>
      <c r="E653" s="317" t="s">
        <v>1383</v>
      </c>
      <c r="F653" s="315" t="s">
        <v>1387</v>
      </c>
      <c r="G653" s="316" t="s">
        <v>1540</v>
      </c>
      <c r="H653" s="322" t="s">
        <v>1451</v>
      </c>
      <c r="I653" s="319" t="s">
        <v>1541</v>
      </c>
      <c r="J653" s="320" t="s">
        <v>1529</v>
      </c>
      <c r="K653" s="321" t="s">
        <v>1614</v>
      </c>
      <c r="L653" s="321" t="s">
        <v>1518</v>
      </c>
    </row>
    <row r="654" spans="1:12" ht="14.4">
      <c r="A654" s="323">
        <v>1810701</v>
      </c>
      <c r="B654" s="315" t="s">
        <v>2916</v>
      </c>
      <c r="C654" s="315" t="s">
        <v>1113</v>
      </c>
      <c r="D654" s="316" t="s">
        <v>2917</v>
      </c>
      <c r="E654" s="317" t="s">
        <v>1516</v>
      </c>
      <c r="F654" s="318" t="s">
        <v>1386</v>
      </c>
      <c r="G654" s="319" t="s">
        <v>197</v>
      </c>
      <c r="H654" s="322" t="s">
        <v>1477</v>
      </c>
      <c r="I654" s="319" t="s">
        <v>1380</v>
      </c>
      <c r="J654" s="320" t="s">
        <v>208</v>
      </c>
      <c r="K654" s="321" t="s">
        <v>1614</v>
      </c>
      <c r="L654" s="321" t="s">
        <v>1518</v>
      </c>
    </row>
    <row r="655" spans="1:12" ht="14.4">
      <c r="A655" s="323">
        <v>1810702</v>
      </c>
      <c r="B655" s="315" t="s">
        <v>2918</v>
      </c>
      <c r="C655" s="315" t="s">
        <v>1114</v>
      </c>
      <c r="D655" s="316" t="s">
        <v>2919</v>
      </c>
      <c r="E655" s="317" t="s">
        <v>1516</v>
      </c>
      <c r="F655" s="318" t="s">
        <v>1387</v>
      </c>
      <c r="G655" s="319" t="s">
        <v>197</v>
      </c>
      <c r="H655" s="322" t="s">
        <v>1477</v>
      </c>
      <c r="I655" s="319" t="s">
        <v>1380</v>
      </c>
      <c r="J655" s="320" t="s">
        <v>208</v>
      </c>
      <c r="K655" s="321" t="s">
        <v>1614</v>
      </c>
      <c r="L655" s="321" t="s">
        <v>1518</v>
      </c>
    </row>
    <row r="656" spans="1:12" ht="14.4">
      <c r="A656" s="314">
        <v>1811001</v>
      </c>
      <c r="B656" s="315" t="s">
        <v>2920</v>
      </c>
      <c r="C656" s="315" t="s">
        <v>1115</v>
      </c>
      <c r="D656" s="316" t="s">
        <v>2921</v>
      </c>
      <c r="E656" s="317" t="s">
        <v>1383</v>
      </c>
      <c r="F656" s="315" t="s">
        <v>1386</v>
      </c>
      <c r="G656" s="316" t="s">
        <v>1540</v>
      </c>
      <c r="H656" s="322" t="s">
        <v>1451</v>
      </c>
      <c r="I656" s="319" t="s">
        <v>1541</v>
      </c>
      <c r="J656" s="320" t="s">
        <v>1529</v>
      </c>
      <c r="K656" s="321" t="s">
        <v>1614</v>
      </c>
      <c r="L656" s="321" t="s">
        <v>1518</v>
      </c>
    </row>
    <row r="657" spans="1:12" ht="14.4">
      <c r="A657" s="314">
        <v>1811002</v>
      </c>
      <c r="B657" s="315" t="s">
        <v>2922</v>
      </c>
      <c r="C657" s="315" t="s">
        <v>1116</v>
      </c>
      <c r="D657" s="316" t="s">
        <v>2923</v>
      </c>
      <c r="E657" s="317" t="s">
        <v>1383</v>
      </c>
      <c r="F657" s="315" t="s">
        <v>1387</v>
      </c>
      <c r="G657" s="316" t="s">
        <v>1540</v>
      </c>
      <c r="H657" s="322" t="s">
        <v>1451</v>
      </c>
      <c r="I657" s="319" t="s">
        <v>1541</v>
      </c>
      <c r="J657" s="320" t="s">
        <v>1529</v>
      </c>
      <c r="K657" s="321" t="s">
        <v>1614</v>
      </c>
      <c r="L657" s="321" t="s">
        <v>1518</v>
      </c>
    </row>
    <row r="658" spans="1:12" ht="14.4">
      <c r="A658" s="314">
        <v>1811201</v>
      </c>
      <c r="B658" s="315" t="s">
        <v>2924</v>
      </c>
      <c r="C658" s="315" t="s">
        <v>1117</v>
      </c>
      <c r="D658" s="316" t="s">
        <v>2925</v>
      </c>
      <c r="E658" s="317" t="s">
        <v>1383</v>
      </c>
      <c r="F658" s="315" t="s">
        <v>1386</v>
      </c>
      <c r="G658" s="316" t="s">
        <v>203</v>
      </c>
      <c r="H658" s="322" t="s">
        <v>1976</v>
      </c>
      <c r="I658" s="319" t="s">
        <v>1977</v>
      </c>
      <c r="J658" s="320" t="s">
        <v>1529</v>
      </c>
      <c r="K658" s="321" t="s">
        <v>2873</v>
      </c>
      <c r="L658" s="321" t="s">
        <v>1518</v>
      </c>
    </row>
    <row r="659" spans="1:12" ht="14.4">
      <c r="A659" s="314">
        <v>1811202</v>
      </c>
      <c r="B659" s="315" t="s">
        <v>2926</v>
      </c>
      <c r="C659" s="315" t="s">
        <v>1118</v>
      </c>
      <c r="D659" s="316" t="s">
        <v>2927</v>
      </c>
      <c r="E659" s="317" t="s">
        <v>1383</v>
      </c>
      <c r="F659" s="315" t="s">
        <v>1387</v>
      </c>
      <c r="G659" s="316" t="s">
        <v>203</v>
      </c>
      <c r="H659" s="322" t="s">
        <v>1976</v>
      </c>
      <c r="I659" s="319" t="s">
        <v>1977</v>
      </c>
      <c r="J659" s="320" t="s">
        <v>1529</v>
      </c>
      <c r="K659" s="321" t="s">
        <v>2873</v>
      </c>
      <c r="L659" s="321" t="s">
        <v>1518</v>
      </c>
    </row>
    <row r="660" spans="1:12" ht="14.4">
      <c r="A660" s="314">
        <v>1811301</v>
      </c>
      <c r="B660" s="315" t="s">
        <v>2928</v>
      </c>
      <c r="C660" s="315" t="s">
        <v>1119</v>
      </c>
      <c r="D660" s="316" t="s">
        <v>2929</v>
      </c>
      <c r="E660" s="317" t="s">
        <v>1383</v>
      </c>
      <c r="F660" s="315" t="s">
        <v>1386</v>
      </c>
      <c r="G660" s="316" t="s">
        <v>203</v>
      </c>
      <c r="H660" s="322" t="s">
        <v>1976</v>
      </c>
      <c r="I660" s="319" t="s">
        <v>1977</v>
      </c>
      <c r="J660" s="320" t="s">
        <v>1529</v>
      </c>
      <c r="K660" s="321" t="s">
        <v>1614</v>
      </c>
      <c r="L660" s="321" t="s">
        <v>1518</v>
      </c>
    </row>
    <row r="661" spans="1:12" ht="14.4">
      <c r="A661" s="314">
        <v>1811601</v>
      </c>
      <c r="B661" s="315" t="s">
        <v>2930</v>
      </c>
      <c r="C661" s="315" t="s">
        <v>1120</v>
      </c>
      <c r="D661" s="316" t="s">
        <v>2931</v>
      </c>
      <c r="E661" s="317" t="s">
        <v>1544</v>
      </c>
      <c r="F661" s="315" t="s">
        <v>1386</v>
      </c>
      <c r="G661" s="316" t="s">
        <v>200</v>
      </c>
      <c r="H661" s="322" t="s">
        <v>1546</v>
      </c>
      <c r="I661" s="319" t="s">
        <v>1396</v>
      </c>
      <c r="J661" s="320" t="s">
        <v>198</v>
      </c>
      <c r="K661" s="321" t="s">
        <v>1614</v>
      </c>
      <c r="L661" s="321" t="s">
        <v>1518</v>
      </c>
    </row>
    <row r="662" spans="1:12" ht="14.4">
      <c r="A662" s="314">
        <v>1811602</v>
      </c>
      <c r="B662" s="315" t="s">
        <v>2932</v>
      </c>
      <c r="C662" s="315">
        <v>0</v>
      </c>
      <c r="D662" s="316" t="s">
        <v>2933</v>
      </c>
      <c r="E662" s="317" t="s">
        <v>1544</v>
      </c>
      <c r="F662" s="315" t="s">
        <v>1387</v>
      </c>
      <c r="G662" s="316" t="s">
        <v>200</v>
      </c>
      <c r="H662" s="322" t="s">
        <v>1546</v>
      </c>
      <c r="I662" s="319" t="s">
        <v>1396</v>
      </c>
      <c r="J662" s="320" t="s">
        <v>198</v>
      </c>
      <c r="K662" s="321" t="s">
        <v>1614</v>
      </c>
      <c r="L662" s="321" t="s">
        <v>1518</v>
      </c>
    </row>
    <row r="663" spans="1:12" ht="14.4">
      <c r="A663" s="314">
        <v>1811701</v>
      </c>
      <c r="B663" s="315" t="s">
        <v>2934</v>
      </c>
      <c r="C663" s="315" t="s">
        <v>1121</v>
      </c>
      <c r="D663" s="316" t="s">
        <v>2935</v>
      </c>
      <c r="E663" s="317" t="s">
        <v>1544</v>
      </c>
      <c r="F663" s="315" t="s">
        <v>1386</v>
      </c>
      <c r="G663" s="316" t="s">
        <v>1661</v>
      </c>
      <c r="H663" s="322" t="s">
        <v>1662</v>
      </c>
      <c r="I663" s="319" t="s">
        <v>1663</v>
      </c>
      <c r="J663" s="320" t="s">
        <v>198</v>
      </c>
      <c r="K663" s="321" t="s">
        <v>1614</v>
      </c>
      <c r="L663" s="321" t="s">
        <v>1518</v>
      </c>
    </row>
    <row r="664" spans="1:12" ht="14.4">
      <c r="A664" s="314">
        <v>1811801</v>
      </c>
      <c r="B664" s="315" t="s">
        <v>2936</v>
      </c>
      <c r="C664" s="315" t="s">
        <v>1122</v>
      </c>
      <c r="D664" s="316" t="s">
        <v>2937</v>
      </c>
      <c r="E664" s="317" t="s">
        <v>146</v>
      </c>
      <c r="F664" s="315" t="s">
        <v>1386</v>
      </c>
      <c r="G664" s="316" t="s">
        <v>202</v>
      </c>
      <c r="H664" s="322" t="s">
        <v>1443</v>
      </c>
      <c r="I664" s="319" t="s">
        <v>1569</v>
      </c>
      <c r="J664" s="320" t="s">
        <v>201</v>
      </c>
      <c r="K664" s="321" t="s">
        <v>1614</v>
      </c>
      <c r="L664" s="321" t="s">
        <v>1518</v>
      </c>
    </row>
    <row r="665" spans="1:12" ht="14.4">
      <c r="A665" s="314">
        <v>1811802</v>
      </c>
      <c r="B665" s="315" t="s">
        <v>2938</v>
      </c>
      <c r="C665" s="315" t="s">
        <v>1123</v>
      </c>
      <c r="D665" s="316" t="s">
        <v>2939</v>
      </c>
      <c r="E665" s="317" t="s">
        <v>146</v>
      </c>
      <c r="F665" s="315" t="s">
        <v>1387</v>
      </c>
      <c r="G665" s="316" t="s">
        <v>202</v>
      </c>
      <c r="H665" s="322" t="s">
        <v>1443</v>
      </c>
      <c r="I665" s="319" t="s">
        <v>1569</v>
      </c>
      <c r="J665" s="320" t="s">
        <v>201</v>
      </c>
      <c r="K665" s="321" t="s">
        <v>1614</v>
      </c>
      <c r="L665" s="321" t="s">
        <v>1518</v>
      </c>
    </row>
    <row r="666" spans="1:12" ht="14.4">
      <c r="A666" s="314">
        <v>1811803</v>
      </c>
      <c r="B666" s="315" t="s">
        <v>2940</v>
      </c>
      <c r="C666" s="315" t="s">
        <v>1124</v>
      </c>
      <c r="D666" s="316" t="s">
        <v>2941</v>
      </c>
      <c r="E666" s="317" t="s">
        <v>146</v>
      </c>
      <c r="F666" s="315" t="s">
        <v>1387</v>
      </c>
      <c r="G666" s="316" t="s">
        <v>202</v>
      </c>
      <c r="H666" s="322" t="s">
        <v>1443</v>
      </c>
      <c r="I666" s="319" t="s">
        <v>1569</v>
      </c>
      <c r="J666" s="320" t="s">
        <v>201</v>
      </c>
      <c r="K666" s="321" t="s">
        <v>1614</v>
      </c>
      <c r="L666" s="321" t="s">
        <v>1518</v>
      </c>
    </row>
    <row r="667" spans="1:12" ht="14.4">
      <c r="A667" s="314">
        <v>1812301</v>
      </c>
      <c r="B667" s="315" t="s">
        <v>2942</v>
      </c>
      <c r="C667" s="315" t="s">
        <v>1125</v>
      </c>
      <c r="D667" s="316" t="s">
        <v>2943</v>
      </c>
      <c r="E667" s="317" t="s">
        <v>100</v>
      </c>
      <c r="F667" s="315" t="s">
        <v>1386</v>
      </c>
      <c r="G667" s="316" t="s">
        <v>1778</v>
      </c>
      <c r="H667" s="322" t="s">
        <v>1779</v>
      </c>
      <c r="I667" s="319" t="s">
        <v>1413</v>
      </c>
      <c r="J667" s="320" t="s">
        <v>1561</v>
      </c>
      <c r="K667" s="321" t="s">
        <v>1614</v>
      </c>
      <c r="L667" s="321" t="s">
        <v>1518</v>
      </c>
    </row>
    <row r="668" spans="1:12" ht="14.4">
      <c r="A668" s="314">
        <v>1812701</v>
      </c>
      <c r="B668" s="315" t="s">
        <v>2944</v>
      </c>
      <c r="C668" s="315" t="s">
        <v>1126</v>
      </c>
      <c r="D668" s="316" t="s">
        <v>2945</v>
      </c>
      <c r="E668" s="317" t="s">
        <v>1383</v>
      </c>
      <c r="F668" s="315" t="s">
        <v>1386</v>
      </c>
      <c r="G668" s="316" t="s">
        <v>1656</v>
      </c>
      <c r="H668" s="322" t="s">
        <v>1469</v>
      </c>
      <c r="I668" s="319" t="s">
        <v>1428</v>
      </c>
      <c r="J668" s="320" t="s">
        <v>1529</v>
      </c>
      <c r="K668" s="321" t="s">
        <v>1614</v>
      </c>
      <c r="L668" s="321" t="s">
        <v>1518</v>
      </c>
    </row>
    <row r="669" spans="1:12" ht="14.4">
      <c r="A669" s="314">
        <v>1812702</v>
      </c>
      <c r="B669" s="315" t="s">
        <v>2946</v>
      </c>
      <c r="C669" s="315" t="s">
        <v>1127</v>
      </c>
      <c r="D669" s="316" t="s">
        <v>2947</v>
      </c>
      <c r="E669" s="317" t="s">
        <v>1383</v>
      </c>
      <c r="F669" s="315" t="s">
        <v>1387</v>
      </c>
      <c r="G669" s="316" t="s">
        <v>1656</v>
      </c>
      <c r="H669" s="322" t="s">
        <v>1469</v>
      </c>
      <c r="I669" s="319" t="s">
        <v>1428</v>
      </c>
      <c r="J669" s="320" t="s">
        <v>1529</v>
      </c>
      <c r="K669" s="321" t="s">
        <v>1614</v>
      </c>
      <c r="L669" s="321" t="s">
        <v>1518</v>
      </c>
    </row>
    <row r="670" spans="1:12" ht="14.4">
      <c r="A670" s="314">
        <v>1813201</v>
      </c>
      <c r="B670" s="315" t="s">
        <v>2948</v>
      </c>
      <c r="C670" s="315" t="s">
        <v>1128</v>
      </c>
      <c r="D670" s="316" t="s">
        <v>2949</v>
      </c>
      <c r="E670" s="317" t="s">
        <v>83</v>
      </c>
      <c r="F670" s="315" t="s">
        <v>1390</v>
      </c>
      <c r="G670" s="316" t="s">
        <v>1446</v>
      </c>
      <c r="H670" s="322" t="s">
        <v>1442</v>
      </c>
      <c r="I670" s="319" t="s">
        <v>1381</v>
      </c>
      <c r="J670" s="320" t="s">
        <v>1525</v>
      </c>
      <c r="K670" s="321" t="s">
        <v>1547</v>
      </c>
      <c r="L670" s="321" t="s">
        <v>1518</v>
      </c>
    </row>
    <row r="671" spans="1:12" ht="14.4">
      <c r="A671" s="323">
        <v>1813701</v>
      </c>
      <c r="B671" s="315" t="s">
        <v>2950</v>
      </c>
      <c r="C671" s="315" t="s">
        <v>1129</v>
      </c>
      <c r="D671" s="316" t="s">
        <v>2951</v>
      </c>
      <c r="E671" s="317" t="s">
        <v>1516</v>
      </c>
      <c r="F671" s="318" t="s">
        <v>1386</v>
      </c>
      <c r="G671" s="319" t="s">
        <v>1480</v>
      </c>
      <c r="H671" s="322" t="s">
        <v>1448</v>
      </c>
      <c r="I671" s="319" t="s">
        <v>1481</v>
      </c>
      <c r="J671" s="320" t="s">
        <v>208</v>
      </c>
      <c r="K671" s="321" t="s">
        <v>1614</v>
      </c>
      <c r="L671" s="321" t="s">
        <v>1518</v>
      </c>
    </row>
    <row r="672" spans="1:12" ht="14.4">
      <c r="A672" s="323">
        <v>1813702</v>
      </c>
      <c r="B672" s="315" t="s">
        <v>2952</v>
      </c>
      <c r="C672" s="315" t="s">
        <v>1130</v>
      </c>
      <c r="D672" s="316" t="s">
        <v>2953</v>
      </c>
      <c r="E672" s="317" t="s">
        <v>1516</v>
      </c>
      <c r="F672" s="318" t="s">
        <v>1387</v>
      </c>
      <c r="G672" s="319" t="s">
        <v>1480</v>
      </c>
      <c r="H672" s="322" t="s">
        <v>1448</v>
      </c>
      <c r="I672" s="319" t="s">
        <v>1481</v>
      </c>
      <c r="J672" s="320" t="s">
        <v>208</v>
      </c>
      <c r="K672" s="321" t="s">
        <v>1614</v>
      </c>
      <c r="L672" s="321" t="s">
        <v>1518</v>
      </c>
    </row>
    <row r="673" spans="1:12" ht="14.4">
      <c r="A673" s="314">
        <v>1814201</v>
      </c>
      <c r="B673" s="315" t="s">
        <v>2954</v>
      </c>
      <c r="C673" s="315" t="s">
        <v>1131</v>
      </c>
      <c r="D673" s="316" t="s">
        <v>2955</v>
      </c>
      <c r="E673" s="317" t="s">
        <v>1544</v>
      </c>
      <c r="F673" s="315" t="s">
        <v>1390</v>
      </c>
      <c r="G673" s="316" t="s">
        <v>1661</v>
      </c>
      <c r="H673" s="322" t="s">
        <v>1662</v>
      </c>
      <c r="I673" s="319" t="s">
        <v>1663</v>
      </c>
      <c r="J673" s="320" t="s">
        <v>198</v>
      </c>
      <c r="K673" s="321" t="s">
        <v>1533</v>
      </c>
      <c r="L673" s="321" t="s">
        <v>1518</v>
      </c>
    </row>
    <row r="674" spans="1:12" ht="14.4">
      <c r="A674" s="314">
        <v>1815101</v>
      </c>
      <c r="B674" s="315" t="s">
        <v>2956</v>
      </c>
      <c r="C674" s="315" t="s">
        <v>1132</v>
      </c>
      <c r="D674" s="316" t="s">
        <v>2957</v>
      </c>
      <c r="E674" s="317" t="s">
        <v>146</v>
      </c>
      <c r="F674" s="315" t="s">
        <v>1386</v>
      </c>
      <c r="G674" s="316" t="s">
        <v>534</v>
      </c>
      <c r="H674" s="322" t="s">
        <v>1445</v>
      </c>
      <c r="I674" s="319" t="s">
        <v>1890</v>
      </c>
      <c r="J674" s="320" t="s">
        <v>201</v>
      </c>
      <c r="K674" s="321" t="s">
        <v>1614</v>
      </c>
      <c r="L674" s="321" t="s">
        <v>1518</v>
      </c>
    </row>
    <row r="675" spans="1:12" ht="14.4">
      <c r="A675" s="314">
        <v>1815102</v>
      </c>
      <c r="B675" s="315" t="s">
        <v>2958</v>
      </c>
      <c r="C675" s="315" t="s">
        <v>1133</v>
      </c>
      <c r="D675" s="316" t="s">
        <v>2959</v>
      </c>
      <c r="E675" s="317" t="s">
        <v>146</v>
      </c>
      <c r="F675" s="315" t="s">
        <v>1387</v>
      </c>
      <c r="G675" s="316" t="s">
        <v>534</v>
      </c>
      <c r="H675" s="322" t="s">
        <v>1445</v>
      </c>
      <c r="I675" s="319" t="s">
        <v>1890</v>
      </c>
      <c r="J675" s="320" t="s">
        <v>201</v>
      </c>
      <c r="K675" s="321" t="s">
        <v>1614</v>
      </c>
      <c r="L675" s="321" t="s">
        <v>1518</v>
      </c>
    </row>
    <row r="676" spans="1:12" ht="14.4">
      <c r="A676" s="314">
        <v>1815301</v>
      </c>
      <c r="B676" s="315" t="s">
        <v>2960</v>
      </c>
      <c r="C676" s="315" t="s">
        <v>1134</v>
      </c>
      <c r="D676" s="316" t="s">
        <v>2961</v>
      </c>
      <c r="E676" s="317" t="s">
        <v>146</v>
      </c>
      <c r="F676" s="315" t="s">
        <v>1386</v>
      </c>
      <c r="G676" s="316" t="s">
        <v>205</v>
      </c>
      <c r="H676" s="318" t="s">
        <v>1455</v>
      </c>
      <c r="I676" s="319" t="s">
        <v>1617</v>
      </c>
      <c r="J676" s="320" t="s">
        <v>201</v>
      </c>
      <c r="K676" s="321" t="s">
        <v>1614</v>
      </c>
      <c r="L676" s="321" t="s">
        <v>1518</v>
      </c>
    </row>
    <row r="677" spans="1:12" ht="14.4">
      <c r="A677" s="314">
        <v>1816001</v>
      </c>
      <c r="B677" s="315" t="s">
        <v>2962</v>
      </c>
      <c r="C677" s="315" t="s">
        <v>1135</v>
      </c>
      <c r="D677" s="316" t="s">
        <v>2963</v>
      </c>
      <c r="E677" s="317" t="s">
        <v>1383</v>
      </c>
      <c r="F677" s="315" t="s">
        <v>1386</v>
      </c>
      <c r="G677" s="316" t="s">
        <v>1528</v>
      </c>
      <c r="H677" s="322" t="s">
        <v>1436</v>
      </c>
      <c r="I677" s="319" t="s">
        <v>1421</v>
      </c>
      <c r="J677" s="320" t="s">
        <v>1529</v>
      </c>
      <c r="K677" s="321" t="s">
        <v>1614</v>
      </c>
      <c r="L677" s="321" t="s">
        <v>1518</v>
      </c>
    </row>
    <row r="678" spans="1:12" ht="14.4">
      <c r="A678" s="314">
        <v>1816801</v>
      </c>
      <c r="B678" s="315" t="s">
        <v>2964</v>
      </c>
      <c r="C678" s="315" t="s">
        <v>1136</v>
      </c>
      <c r="D678" s="316" t="s">
        <v>2965</v>
      </c>
      <c r="E678" s="317" t="s">
        <v>146</v>
      </c>
      <c r="F678" s="315" t="s">
        <v>1386</v>
      </c>
      <c r="G678" s="316" t="s">
        <v>202</v>
      </c>
      <c r="H678" s="322" t="s">
        <v>1443</v>
      </c>
      <c r="I678" s="319" t="s">
        <v>1569</v>
      </c>
      <c r="J678" s="320" t="s">
        <v>201</v>
      </c>
      <c r="K678" s="321" t="s">
        <v>1614</v>
      </c>
      <c r="L678" s="321" t="s">
        <v>1518</v>
      </c>
    </row>
    <row r="679" spans="1:12" ht="14.4">
      <c r="A679" s="314">
        <v>1816802</v>
      </c>
      <c r="B679" s="315" t="s">
        <v>2966</v>
      </c>
      <c r="C679" s="315" t="s">
        <v>1137</v>
      </c>
      <c r="D679" s="316" t="s">
        <v>2967</v>
      </c>
      <c r="E679" s="317" t="s">
        <v>146</v>
      </c>
      <c r="F679" s="315" t="s">
        <v>1387</v>
      </c>
      <c r="G679" s="316" t="s">
        <v>202</v>
      </c>
      <c r="H679" s="322" t="s">
        <v>1443</v>
      </c>
      <c r="I679" s="319" t="s">
        <v>1569</v>
      </c>
      <c r="J679" s="320" t="s">
        <v>201</v>
      </c>
      <c r="K679" s="321" t="s">
        <v>1614</v>
      </c>
      <c r="L679" s="321" t="s">
        <v>1518</v>
      </c>
    </row>
    <row r="680" spans="1:12" ht="14.4">
      <c r="A680" s="323">
        <v>1816901</v>
      </c>
      <c r="B680" s="315" t="s">
        <v>2968</v>
      </c>
      <c r="C680" s="315" t="s">
        <v>1138</v>
      </c>
      <c r="D680" s="316" t="s">
        <v>2969</v>
      </c>
      <c r="E680" s="317" t="s">
        <v>1516</v>
      </c>
      <c r="F680" s="318" t="s">
        <v>1386</v>
      </c>
      <c r="G680" s="319" t="s">
        <v>1644</v>
      </c>
      <c r="H680" s="322" t="s">
        <v>1453</v>
      </c>
      <c r="I680" s="319" t="s">
        <v>1645</v>
      </c>
      <c r="J680" s="320" t="s">
        <v>208</v>
      </c>
      <c r="K680" s="321" t="s">
        <v>1614</v>
      </c>
      <c r="L680" s="321" t="s">
        <v>1518</v>
      </c>
    </row>
    <row r="681" spans="1:12" ht="14.4">
      <c r="A681" s="314">
        <v>1817001</v>
      </c>
      <c r="B681" s="315" t="s">
        <v>2970</v>
      </c>
      <c r="C681" s="315" t="s">
        <v>1139</v>
      </c>
      <c r="D681" s="316" t="s">
        <v>2971</v>
      </c>
      <c r="E681" s="317" t="s">
        <v>100</v>
      </c>
      <c r="F681" s="315" t="s">
        <v>1386</v>
      </c>
      <c r="G681" s="316" t="s">
        <v>527</v>
      </c>
      <c r="H681" s="322" t="s">
        <v>1441</v>
      </c>
      <c r="I681" s="319" t="s">
        <v>1400</v>
      </c>
      <c r="J681" s="320" t="s">
        <v>1561</v>
      </c>
      <c r="K681" s="321" t="s">
        <v>1614</v>
      </c>
      <c r="L681" s="321" t="s">
        <v>1518</v>
      </c>
    </row>
    <row r="682" spans="1:12" ht="14.4">
      <c r="A682" s="323">
        <v>1817401</v>
      </c>
      <c r="B682" s="315" t="s">
        <v>2972</v>
      </c>
      <c r="C682" s="315" t="s">
        <v>1140</v>
      </c>
      <c r="D682" s="316" t="s">
        <v>2973</v>
      </c>
      <c r="E682" s="317" t="s">
        <v>1516</v>
      </c>
      <c r="F682" s="318" t="s">
        <v>1386</v>
      </c>
      <c r="G682" s="319" t="s">
        <v>1550</v>
      </c>
      <c r="H682" s="322" t="s">
        <v>1447</v>
      </c>
      <c r="I682" s="319" t="s">
        <v>1551</v>
      </c>
      <c r="J682" s="320" t="s">
        <v>208</v>
      </c>
      <c r="K682" s="321" t="s">
        <v>1614</v>
      </c>
      <c r="L682" s="321" t="s">
        <v>1518</v>
      </c>
    </row>
    <row r="683" spans="1:12" ht="14.4">
      <c r="A683" s="323">
        <v>1817402</v>
      </c>
      <c r="B683" s="315" t="s">
        <v>2974</v>
      </c>
      <c r="C683" s="315" t="s">
        <v>2975</v>
      </c>
      <c r="D683" s="316" t="s">
        <v>2976</v>
      </c>
      <c r="E683" s="317" t="s">
        <v>1516</v>
      </c>
      <c r="F683" s="318" t="s">
        <v>1387</v>
      </c>
      <c r="G683" s="319" t="s">
        <v>1550</v>
      </c>
      <c r="H683" s="322" t="s">
        <v>1447</v>
      </c>
      <c r="I683" s="319" t="s">
        <v>1551</v>
      </c>
      <c r="J683" s="320" t="s">
        <v>208</v>
      </c>
      <c r="K683" s="321" t="s">
        <v>1614</v>
      </c>
      <c r="L683" s="321" t="s">
        <v>1518</v>
      </c>
    </row>
    <row r="684" spans="1:12" ht="14.4">
      <c r="A684" s="323">
        <v>1817403</v>
      </c>
      <c r="B684" s="315" t="s">
        <v>2977</v>
      </c>
      <c r="C684" s="315">
        <v>0</v>
      </c>
      <c r="D684" s="316" t="s">
        <v>2978</v>
      </c>
      <c r="E684" s="317" t="s">
        <v>1516</v>
      </c>
      <c r="F684" s="318" t="s">
        <v>1387</v>
      </c>
      <c r="G684" s="319" t="s">
        <v>1550</v>
      </c>
      <c r="H684" s="322" t="s">
        <v>1447</v>
      </c>
      <c r="I684" s="319" t="s">
        <v>1551</v>
      </c>
      <c r="J684" s="320" t="s">
        <v>208</v>
      </c>
      <c r="K684" s="321" t="s">
        <v>2979</v>
      </c>
      <c r="L684" s="321" t="s">
        <v>1518</v>
      </c>
    </row>
    <row r="685" spans="1:12" ht="14.4">
      <c r="A685" s="314">
        <v>1817901</v>
      </c>
      <c r="B685" s="315" t="s">
        <v>2980</v>
      </c>
      <c r="C685" s="315" t="s">
        <v>1141</v>
      </c>
      <c r="D685" s="316" t="s">
        <v>2981</v>
      </c>
      <c r="E685" s="317" t="s">
        <v>146</v>
      </c>
      <c r="F685" s="315" t="s">
        <v>1386</v>
      </c>
      <c r="G685" s="316" t="s">
        <v>1439</v>
      </c>
      <c r="H685" s="322" t="s">
        <v>1476</v>
      </c>
      <c r="I685" s="319" t="s">
        <v>1409</v>
      </c>
      <c r="J685" s="320" t="s">
        <v>201</v>
      </c>
      <c r="K685" s="321" t="s">
        <v>1614</v>
      </c>
      <c r="L685" s="321" t="s">
        <v>1518</v>
      </c>
    </row>
    <row r="686" spans="1:12" ht="14.4">
      <c r="A686" s="314">
        <v>1817902</v>
      </c>
      <c r="B686" s="315" t="s">
        <v>2982</v>
      </c>
      <c r="C686" s="315" t="s">
        <v>1142</v>
      </c>
      <c r="D686" s="316" t="s">
        <v>2983</v>
      </c>
      <c r="E686" s="317" t="s">
        <v>146</v>
      </c>
      <c r="F686" s="315" t="s">
        <v>1387</v>
      </c>
      <c r="G686" s="316" t="s">
        <v>1439</v>
      </c>
      <c r="H686" s="322" t="s">
        <v>1476</v>
      </c>
      <c r="I686" s="319" t="s">
        <v>1409</v>
      </c>
      <c r="J686" s="320" t="s">
        <v>201</v>
      </c>
      <c r="K686" s="321" t="s">
        <v>1614</v>
      </c>
      <c r="L686" s="321" t="s">
        <v>1518</v>
      </c>
    </row>
    <row r="687" spans="1:12" ht="14.4">
      <c r="A687" s="323">
        <v>1818201</v>
      </c>
      <c r="B687" s="315" t="s">
        <v>2984</v>
      </c>
      <c r="C687" s="315" t="s">
        <v>1143</v>
      </c>
      <c r="D687" s="316" t="s">
        <v>2985</v>
      </c>
      <c r="E687" s="317" t="s">
        <v>1516</v>
      </c>
      <c r="F687" s="318" t="s">
        <v>1386</v>
      </c>
      <c r="G687" s="319" t="s">
        <v>197</v>
      </c>
      <c r="H687" s="322" t="s">
        <v>1477</v>
      </c>
      <c r="I687" s="319" t="s">
        <v>1380</v>
      </c>
      <c r="J687" s="320" t="s">
        <v>208</v>
      </c>
      <c r="K687" s="321" t="s">
        <v>1614</v>
      </c>
      <c r="L687" s="321" t="s">
        <v>1518</v>
      </c>
    </row>
    <row r="688" spans="1:12" ht="14.4">
      <c r="A688" s="323">
        <v>1818202</v>
      </c>
      <c r="B688" s="315" t="s">
        <v>2986</v>
      </c>
      <c r="C688" s="315" t="s">
        <v>1144</v>
      </c>
      <c r="D688" s="316" t="s">
        <v>2987</v>
      </c>
      <c r="E688" s="317" t="s">
        <v>1516</v>
      </c>
      <c r="F688" s="318" t="s">
        <v>1387</v>
      </c>
      <c r="G688" s="319" t="s">
        <v>197</v>
      </c>
      <c r="H688" s="322" t="s">
        <v>1477</v>
      </c>
      <c r="I688" s="319" t="s">
        <v>1380</v>
      </c>
      <c r="J688" s="320" t="s">
        <v>208</v>
      </c>
      <c r="K688" s="321" t="s">
        <v>1614</v>
      </c>
      <c r="L688" s="321" t="s">
        <v>1518</v>
      </c>
    </row>
    <row r="689" spans="1:12" ht="14.4">
      <c r="A689" s="314">
        <v>1818901</v>
      </c>
      <c r="B689" s="315" t="s">
        <v>2988</v>
      </c>
      <c r="C689" s="315" t="s">
        <v>1145</v>
      </c>
      <c r="D689" s="316" t="s">
        <v>2989</v>
      </c>
      <c r="E689" s="317" t="s">
        <v>83</v>
      </c>
      <c r="F689" s="315" t="s">
        <v>2714</v>
      </c>
      <c r="G689" s="316" t="s">
        <v>199</v>
      </c>
      <c r="H689" s="322" t="s">
        <v>1524</v>
      </c>
      <c r="I689" s="319" t="s">
        <v>1405</v>
      </c>
      <c r="J689" s="320" t="s">
        <v>1525</v>
      </c>
      <c r="K689" s="321" t="s">
        <v>1614</v>
      </c>
      <c r="L689" s="321" t="s">
        <v>1518</v>
      </c>
    </row>
    <row r="690" spans="1:12" ht="14.4">
      <c r="A690" s="314">
        <v>1820001</v>
      </c>
      <c r="B690" s="315" t="s">
        <v>2990</v>
      </c>
      <c r="C690" s="315" t="s">
        <v>1146</v>
      </c>
      <c r="D690" s="316" t="s">
        <v>2991</v>
      </c>
      <c r="E690" s="317" t="s">
        <v>83</v>
      </c>
      <c r="F690" s="315" t="s">
        <v>1386</v>
      </c>
      <c r="G690" s="316" t="s">
        <v>206</v>
      </c>
      <c r="H690" s="322" t="s">
        <v>1483</v>
      </c>
      <c r="I690" s="319" t="s">
        <v>1410</v>
      </c>
      <c r="J690" s="320" t="s">
        <v>1525</v>
      </c>
      <c r="K690" s="321" t="s">
        <v>1614</v>
      </c>
      <c r="L690" s="321" t="s">
        <v>1518</v>
      </c>
    </row>
    <row r="691" spans="1:12" ht="14.4">
      <c r="A691" s="314">
        <v>1820601</v>
      </c>
      <c r="B691" s="315" t="s">
        <v>2992</v>
      </c>
      <c r="C691" s="315" t="s">
        <v>1147</v>
      </c>
      <c r="D691" s="316" t="s">
        <v>2993</v>
      </c>
      <c r="E691" s="317" t="s">
        <v>83</v>
      </c>
      <c r="F691" s="315" t="s">
        <v>1383</v>
      </c>
      <c r="G691" s="316" t="s">
        <v>215</v>
      </c>
      <c r="H691" s="322" t="s">
        <v>1460</v>
      </c>
      <c r="I691" s="319" t="s">
        <v>1395</v>
      </c>
      <c r="J691" s="320" t="s">
        <v>1525</v>
      </c>
      <c r="K691" s="321" t="s">
        <v>1517</v>
      </c>
      <c r="L691" s="321" t="s">
        <v>1518</v>
      </c>
    </row>
    <row r="692" spans="1:12" ht="14.4">
      <c r="A692" s="314">
        <v>1820701</v>
      </c>
      <c r="B692" s="315" t="s">
        <v>2994</v>
      </c>
      <c r="C692" s="315" t="s">
        <v>1148</v>
      </c>
      <c r="D692" s="316" t="s">
        <v>2995</v>
      </c>
      <c r="E692" s="317" t="s">
        <v>83</v>
      </c>
      <c r="F692" s="315" t="s">
        <v>1383</v>
      </c>
      <c r="G692" s="316" t="s">
        <v>207</v>
      </c>
      <c r="H692" s="322" t="s">
        <v>1435</v>
      </c>
      <c r="I692" s="319" t="s">
        <v>1468</v>
      </c>
      <c r="J692" s="320" t="s">
        <v>1525</v>
      </c>
      <c r="K692" s="321" t="s">
        <v>1517</v>
      </c>
      <c r="L692" s="321" t="s">
        <v>1518</v>
      </c>
    </row>
    <row r="693" spans="1:12" ht="14.4">
      <c r="A693" s="314">
        <v>1820801</v>
      </c>
      <c r="B693" s="315" t="s">
        <v>2996</v>
      </c>
      <c r="C693" s="315" t="s">
        <v>1149</v>
      </c>
      <c r="D693" s="316" t="s">
        <v>2997</v>
      </c>
      <c r="E693" s="317" t="s">
        <v>83</v>
      </c>
      <c r="F693" s="315" t="s">
        <v>2714</v>
      </c>
      <c r="G693" s="316" t="s">
        <v>2012</v>
      </c>
      <c r="H693" s="322" t="s">
        <v>1438</v>
      </c>
      <c r="I693" s="319" t="s">
        <v>2013</v>
      </c>
      <c r="J693" s="320" t="s">
        <v>1525</v>
      </c>
      <c r="K693" s="321" t="s">
        <v>1614</v>
      </c>
      <c r="L693" s="321" t="s">
        <v>1518</v>
      </c>
    </row>
    <row r="694" spans="1:12" ht="14.4">
      <c r="A694" s="314">
        <v>1820802</v>
      </c>
      <c r="B694" s="315" t="s">
        <v>2998</v>
      </c>
      <c r="C694" s="315" t="s">
        <v>1150</v>
      </c>
      <c r="D694" s="316" t="s">
        <v>2999</v>
      </c>
      <c r="E694" s="317" t="s">
        <v>83</v>
      </c>
      <c r="F694" s="315" t="s">
        <v>1387</v>
      </c>
      <c r="G694" s="316" t="s">
        <v>2012</v>
      </c>
      <c r="H694" s="322" t="s">
        <v>1438</v>
      </c>
      <c r="I694" s="319" t="s">
        <v>2013</v>
      </c>
      <c r="J694" s="320" t="s">
        <v>1525</v>
      </c>
      <c r="K694" s="321" t="s">
        <v>1614</v>
      </c>
      <c r="L694" s="321" t="s">
        <v>1518</v>
      </c>
    </row>
    <row r="695" spans="1:12" ht="14.4">
      <c r="A695" s="314">
        <v>1820803</v>
      </c>
      <c r="B695" s="315" t="s">
        <v>3000</v>
      </c>
      <c r="C695" s="315" t="s">
        <v>1461</v>
      </c>
      <c r="D695" s="316" t="s">
        <v>3001</v>
      </c>
      <c r="E695" s="317" t="s">
        <v>83</v>
      </c>
      <c r="F695" s="315" t="s">
        <v>1387</v>
      </c>
      <c r="G695" s="316" t="s">
        <v>2012</v>
      </c>
      <c r="H695" s="322" t="s">
        <v>1438</v>
      </c>
      <c r="I695" s="319" t="s">
        <v>2013</v>
      </c>
      <c r="J695" s="320" t="s">
        <v>1525</v>
      </c>
      <c r="K695" s="321" t="s">
        <v>1614</v>
      </c>
      <c r="L695" s="321" t="s">
        <v>1518</v>
      </c>
    </row>
    <row r="696" spans="1:12" ht="14.4">
      <c r="A696" s="323">
        <v>1821701</v>
      </c>
      <c r="B696" s="315" t="s">
        <v>3002</v>
      </c>
      <c r="C696" s="315" t="s">
        <v>1151</v>
      </c>
      <c r="D696" s="316" t="s">
        <v>3003</v>
      </c>
      <c r="E696" s="317" t="s">
        <v>1516</v>
      </c>
      <c r="F696" s="318" t="s">
        <v>1386</v>
      </c>
      <c r="G696" s="319" t="s">
        <v>214</v>
      </c>
      <c r="H696" s="322" t="s">
        <v>1478</v>
      </c>
      <c r="I696" s="319" t="s">
        <v>1479</v>
      </c>
      <c r="J696" s="320" t="s">
        <v>208</v>
      </c>
      <c r="K696" s="321" t="s">
        <v>1614</v>
      </c>
      <c r="L696" s="321" t="s">
        <v>1518</v>
      </c>
    </row>
    <row r="697" spans="1:12" ht="14.4">
      <c r="A697" s="323">
        <v>1821702</v>
      </c>
      <c r="B697" s="315" t="s">
        <v>3004</v>
      </c>
      <c r="C697" s="315" t="s">
        <v>1152</v>
      </c>
      <c r="D697" s="316" t="s">
        <v>3005</v>
      </c>
      <c r="E697" s="317" t="s">
        <v>1516</v>
      </c>
      <c r="F697" s="318" t="s">
        <v>1387</v>
      </c>
      <c r="G697" s="319" t="s">
        <v>214</v>
      </c>
      <c r="H697" s="322" t="s">
        <v>1478</v>
      </c>
      <c r="I697" s="319" t="s">
        <v>1479</v>
      </c>
      <c r="J697" s="320" t="s">
        <v>208</v>
      </c>
      <c r="K697" s="321" t="s">
        <v>1614</v>
      </c>
      <c r="L697" s="321" t="s">
        <v>1518</v>
      </c>
    </row>
    <row r="698" spans="1:12" ht="14.4">
      <c r="A698" s="314">
        <v>1822601</v>
      </c>
      <c r="B698" s="315" t="s">
        <v>3006</v>
      </c>
      <c r="C698" s="315" t="s">
        <v>1153</v>
      </c>
      <c r="D698" s="316" t="s">
        <v>3007</v>
      </c>
      <c r="E698" s="317" t="s">
        <v>100</v>
      </c>
      <c r="F698" s="315" t="s">
        <v>1386</v>
      </c>
      <c r="G698" s="316" t="s">
        <v>216</v>
      </c>
      <c r="H698" s="322" t="s">
        <v>1452</v>
      </c>
      <c r="I698" s="319" t="s">
        <v>1408</v>
      </c>
      <c r="J698" s="320" t="s">
        <v>1561</v>
      </c>
      <c r="K698" s="321" t="s">
        <v>1614</v>
      </c>
      <c r="L698" s="321" t="s">
        <v>1518</v>
      </c>
    </row>
    <row r="699" spans="1:12" ht="14.4">
      <c r="A699" s="314">
        <v>1822602</v>
      </c>
      <c r="B699" s="315" t="s">
        <v>3008</v>
      </c>
      <c r="C699" s="315" t="s">
        <v>1154</v>
      </c>
      <c r="D699" s="316" t="s">
        <v>3009</v>
      </c>
      <c r="E699" s="317" t="s">
        <v>100</v>
      </c>
      <c r="F699" s="315" t="s">
        <v>1387</v>
      </c>
      <c r="G699" s="316" t="s">
        <v>216</v>
      </c>
      <c r="H699" s="322" t="s">
        <v>1452</v>
      </c>
      <c r="I699" s="319" t="s">
        <v>1408</v>
      </c>
      <c r="J699" s="320" t="s">
        <v>1561</v>
      </c>
      <c r="K699" s="321" t="s">
        <v>1614</v>
      </c>
      <c r="L699" s="321" t="s">
        <v>1518</v>
      </c>
    </row>
    <row r="700" spans="1:12" ht="14.4">
      <c r="A700" s="314">
        <v>1822603</v>
      </c>
      <c r="B700" s="315" t="s">
        <v>3010</v>
      </c>
      <c r="C700" s="315">
        <v>0</v>
      </c>
      <c r="D700" s="316" t="s">
        <v>3011</v>
      </c>
      <c r="E700" s="317" t="s">
        <v>100</v>
      </c>
      <c r="F700" s="315" t="s">
        <v>1387</v>
      </c>
      <c r="G700" s="316" t="s">
        <v>216</v>
      </c>
      <c r="H700" s="322" t="s">
        <v>1452</v>
      </c>
      <c r="I700" s="319" t="s">
        <v>1408</v>
      </c>
      <c r="J700" s="320" t="s">
        <v>1561</v>
      </c>
      <c r="K700" s="321" t="s">
        <v>1614</v>
      </c>
      <c r="L700" s="321" t="s">
        <v>1518</v>
      </c>
    </row>
    <row r="701" spans="1:12" ht="14.4">
      <c r="A701" s="314">
        <v>1822801</v>
      </c>
      <c r="B701" s="315" t="s">
        <v>3012</v>
      </c>
      <c r="C701" s="315" t="s">
        <v>1155</v>
      </c>
      <c r="D701" s="316" t="s">
        <v>3013</v>
      </c>
      <c r="E701" s="317" t="s">
        <v>1544</v>
      </c>
      <c r="F701" s="315" t="s">
        <v>1386</v>
      </c>
      <c r="G701" s="316" t="s">
        <v>1689</v>
      </c>
      <c r="H701" s="322" t="s">
        <v>1690</v>
      </c>
      <c r="I701" s="319" t="s">
        <v>1691</v>
      </c>
      <c r="J701" s="320" t="s">
        <v>198</v>
      </c>
      <c r="K701" s="321" t="s">
        <v>1614</v>
      </c>
      <c r="L701" s="321" t="s">
        <v>1518</v>
      </c>
    </row>
    <row r="702" spans="1:12" ht="14.4">
      <c r="A702" s="314">
        <v>1823001</v>
      </c>
      <c r="B702" s="315" t="s">
        <v>3014</v>
      </c>
      <c r="C702" s="315" t="s">
        <v>1156</v>
      </c>
      <c r="D702" s="316" t="s">
        <v>3015</v>
      </c>
      <c r="E702" s="317" t="s">
        <v>1544</v>
      </c>
      <c r="F702" s="315" t="s">
        <v>1386</v>
      </c>
      <c r="G702" s="316" t="s">
        <v>1555</v>
      </c>
      <c r="H702" s="322" t="s">
        <v>1556</v>
      </c>
      <c r="I702" s="319" t="s">
        <v>1557</v>
      </c>
      <c r="J702" s="320" t="s">
        <v>198</v>
      </c>
      <c r="K702" s="321" t="s">
        <v>1614</v>
      </c>
      <c r="L702" s="321" t="s">
        <v>1518</v>
      </c>
    </row>
    <row r="703" spans="1:12" ht="14.4">
      <c r="A703" s="314">
        <v>1823002</v>
      </c>
      <c r="B703" s="315" t="s">
        <v>3016</v>
      </c>
      <c r="C703" s="315" t="s">
        <v>1157</v>
      </c>
      <c r="D703" s="316" t="s">
        <v>3017</v>
      </c>
      <c r="E703" s="317" t="s">
        <v>1544</v>
      </c>
      <c r="F703" s="315" t="s">
        <v>1387</v>
      </c>
      <c r="G703" s="316" t="s">
        <v>1555</v>
      </c>
      <c r="H703" s="322" t="s">
        <v>1556</v>
      </c>
      <c r="I703" s="319" t="s">
        <v>1557</v>
      </c>
      <c r="J703" s="320" t="s">
        <v>198</v>
      </c>
      <c r="K703" s="321" t="s">
        <v>1614</v>
      </c>
      <c r="L703" s="321" t="s">
        <v>1518</v>
      </c>
    </row>
    <row r="704" spans="1:12" ht="14.4">
      <c r="A704" s="314">
        <v>1823003</v>
      </c>
      <c r="B704" s="315" t="s">
        <v>3018</v>
      </c>
      <c r="C704" s="315">
        <v>0</v>
      </c>
      <c r="D704" s="316" t="s">
        <v>3019</v>
      </c>
      <c r="E704" s="317" t="s">
        <v>1544</v>
      </c>
      <c r="F704" s="315" t="s">
        <v>1387</v>
      </c>
      <c r="G704" s="316" t="s">
        <v>1555</v>
      </c>
      <c r="H704" s="322" t="s">
        <v>1556</v>
      </c>
      <c r="I704" s="319" t="s">
        <v>1557</v>
      </c>
      <c r="J704" s="320" t="s">
        <v>198</v>
      </c>
      <c r="K704" s="321" t="s">
        <v>1614</v>
      </c>
      <c r="L704" s="321" t="s">
        <v>1518</v>
      </c>
    </row>
    <row r="705" spans="1:12" ht="14.4">
      <c r="A705" s="314">
        <v>1823501</v>
      </c>
      <c r="B705" s="315" t="s">
        <v>3020</v>
      </c>
      <c r="C705" s="315" t="s">
        <v>1158</v>
      </c>
      <c r="D705" s="316" t="s">
        <v>3021</v>
      </c>
      <c r="E705" s="317" t="s">
        <v>100</v>
      </c>
      <c r="F705" s="315" t="s">
        <v>1386</v>
      </c>
      <c r="G705" s="316" t="s">
        <v>1778</v>
      </c>
      <c r="H705" s="322" t="s">
        <v>1779</v>
      </c>
      <c r="I705" s="319" t="s">
        <v>1413</v>
      </c>
      <c r="J705" s="320" t="s">
        <v>1561</v>
      </c>
      <c r="K705" s="321" t="s">
        <v>1614</v>
      </c>
      <c r="L705" s="321" t="s">
        <v>1518</v>
      </c>
    </row>
    <row r="706" spans="1:12" ht="14.4">
      <c r="A706" s="314">
        <v>1823502</v>
      </c>
      <c r="B706" s="315" t="s">
        <v>3022</v>
      </c>
      <c r="C706" s="315" t="s">
        <v>1159</v>
      </c>
      <c r="D706" s="316" t="s">
        <v>3023</v>
      </c>
      <c r="E706" s="317" t="s">
        <v>100</v>
      </c>
      <c r="F706" s="315" t="s">
        <v>1387</v>
      </c>
      <c r="G706" s="316" t="s">
        <v>1778</v>
      </c>
      <c r="H706" s="322" t="s">
        <v>1779</v>
      </c>
      <c r="I706" s="319" t="s">
        <v>1413</v>
      </c>
      <c r="J706" s="320" t="s">
        <v>1561</v>
      </c>
      <c r="K706" s="321" t="s">
        <v>1614</v>
      </c>
      <c r="L706" s="321" t="s">
        <v>1518</v>
      </c>
    </row>
    <row r="707" spans="1:12" ht="14.4">
      <c r="A707" s="314">
        <v>1823601</v>
      </c>
      <c r="B707" s="315" t="s">
        <v>3024</v>
      </c>
      <c r="C707" s="315" t="s">
        <v>1160</v>
      </c>
      <c r="D707" s="316" t="s">
        <v>3025</v>
      </c>
      <c r="E707" s="317" t="s">
        <v>100</v>
      </c>
      <c r="F707" s="315" t="s">
        <v>1386</v>
      </c>
      <c r="G707" s="316" t="s">
        <v>1472</v>
      </c>
      <c r="H707" s="322" t="s">
        <v>1473</v>
      </c>
      <c r="I707" s="319" t="s">
        <v>1474</v>
      </c>
      <c r="J707" s="320" t="s">
        <v>1561</v>
      </c>
      <c r="K707" s="321" t="s">
        <v>1614</v>
      </c>
      <c r="L707" s="321" t="s">
        <v>1518</v>
      </c>
    </row>
    <row r="708" spans="1:12" ht="14.4">
      <c r="A708" s="314">
        <v>1823701</v>
      </c>
      <c r="B708" s="315" t="s">
        <v>3026</v>
      </c>
      <c r="C708" s="315" t="s">
        <v>1161</v>
      </c>
      <c r="D708" s="316" t="s">
        <v>3027</v>
      </c>
      <c r="E708" s="317" t="s">
        <v>1383</v>
      </c>
      <c r="F708" s="315" t="s">
        <v>1386</v>
      </c>
      <c r="G708" s="316" t="s">
        <v>1682</v>
      </c>
      <c r="H708" s="322" t="s">
        <v>1454</v>
      </c>
      <c r="I708" s="319" t="s">
        <v>1414</v>
      </c>
      <c r="J708" s="320" t="s">
        <v>1529</v>
      </c>
      <c r="K708" s="321" t="s">
        <v>1614</v>
      </c>
      <c r="L708" s="321" t="s">
        <v>1518</v>
      </c>
    </row>
    <row r="709" spans="1:12" ht="12.75" customHeight="1">
      <c r="A709" s="314">
        <v>1823702</v>
      </c>
      <c r="B709" s="315" t="s">
        <v>3028</v>
      </c>
      <c r="C709" s="315" t="s">
        <v>1162</v>
      </c>
      <c r="D709" s="316" t="s">
        <v>3029</v>
      </c>
      <c r="E709" s="317" t="s">
        <v>1383</v>
      </c>
      <c r="F709" s="315" t="s">
        <v>1387</v>
      </c>
      <c r="G709" s="316" t="s">
        <v>1682</v>
      </c>
      <c r="H709" s="322" t="s">
        <v>1454</v>
      </c>
      <c r="I709" s="319" t="s">
        <v>1414</v>
      </c>
      <c r="J709" s="320" t="s">
        <v>1529</v>
      </c>
      <c r="K709" s="321" t="s">
        <v>1614</v>
      </c>
      <c r="L709" s="321" t="s">
        <v>1518</v>
      </c>
    </row>
    <row r="710" spans="1:12" ht="14.4">
      <c r="A710" s="314">
        <v>1823801</v>
      </c>
      <c r="B710" s="315" t="s">
        <v>3030</v>
      </c>
      <c r="C710" s="315" t="s">
        <v>1163</v>
      </c>
      <c r="D710" s="316" t="s">
        <v>3031</v>
      </c>
      <c r="E710" s="317" t="s">
        <v>1544</v>
      </c>
      <c r="F710" s="315" t="s">
        <v>1386</v>
      </c>
      <c r="G710" s="316" t="s">
        <v>1661</v>
      </c>
      <c r="H710" s="322" t="s">
        <v>1662</v>
      </c>
      <c r="I710" s="319" t="s">
        <v>1663</v>
      </c>
      <c r="J710" s="320" t="s">
        <v>198</v>
      </c>
      <c r="K710" s="321" t="s">
        <v>1614</v>
      </c>
      <c r="L710" s="321" t="s">
        <v>1518</v>
      </c>
    </row>
    <row r="711" spans="1:12" ht="14.4">
      <c r="A711" s="314">
        <v>1823802</v>
      </c>
      <c r="B711" s="315" t="s">
        <v>3032</v>
      </c>
      <c r="C711" s="315" t="s">
        <v>1164</v>
      </c>
      <c r="D711" s="316" t="s">
        <v>3033</v>
      </c>
      <c r="E711" s="317" t="s">
        <v>1544</v>
      </c>
      <c r="F711" s="315" t="s">
        <v>1387</v>
      </c>
      <c r="G711" s="316" t="s">
        <v>1661</v>
      </c>
      <c r="H711" s="322" t="s">
        <v>1662</v>
      </c>
      <c r="I711" s="319" t="s">
        <v>1663</v>
      </c>
      <c r="J711" s="320" t="s">
        <v>198</v>
      </c>
      <c r="K711" s="321" t="s">
        <v>1614</v>
      </c>
      <c r="L711" s="321" t="s">
        <v>1518</v>
      </c>
    </row>
    <row r="712" spans="1:12" ht="14.4">
      <c r="A712" s="314">
        <v>1824001</v>
      </c>
      <c r="B712" s="315" t="s">
        <v>3034</v>
      </c>
      <c r="C712" s="315" t="s">
        <v>1165</v>
      </c>
      <c r="D712" s="316" t="s">
        <v>3035</v>
      </c>
      <c r="E712" s="317" t="s">
        <v>1544</v>
      </c>
      <c r="F712" s="315" t="s">
        <v>1386</v>
      </c>
      <c r="G712" s="316" t="s">
        <v>200</v>
      </c>
      <c r="H712" s="322" t="s">
        <v>1546</v>
      </c>
      <c r="I712" s="319" t="s">
        <v>1396</v>
      </c>
      <c r="J712" s="320" t="s">
        <v>198</v>
      </c>
      <c r="K712" s="321" t="s">
        <v>1614</v>
      </c>
      <c r="L712" s="321" t="s">
        <v>1518</v>
      </c>
    </row>
    <row r="713" spans="1:12" ht="14.4">
      <c r="A713" s="314">
        <v>1824002</v>
      </c>
      <c r="B713" s="315" t="s">
        <v>3036</v>
      </c>
      <c r="C713" s="315" t="s">
        <v>3037</v>
      </c>
      <c r="D713" s="316" t="s">
        <v>3038</v>
      </c>
      <c r="E713" s="317" t="s">
        <v>1544</v>
      </c>
      <c r="F713" s="315" t="s">
        <v>1387</v>
      </c>
      <c r="G713" s="316" t="s">
        <v>200</v>
      </c>
      <c r="H713" s="322" t="s">
        <v>1546</v>
      </c>
      <c r="I713" s="319" t="s">
        <v>1396</v>
      </c>
      <c r="J713" s="320" t="s">
        <v>198</v>
      </c>
      <c r="K713" s="321" t="s">
        <v>1614</v>
      </c>
      <c r="L713" s="321" t="s">
        <v>1518</v>
      </c>
    </row>
    <row r="714" spans="1:12" ht="14.4">
      <c r="A714" s="314">
        <v>1824501</v>
      </c>
      <c r="B714" s="315" t="s">
        <v>3039</v>
      </c>
      <c r="C714" s="315" t="s">
        <v>1166</v>
      </c>
      <c r="D714" s="316" t="s">
        <v>3040</v>
      </c>
      <c r="E714" s="317" t="s">
        <v>100</v>
      </c>
      <c r="F714" s="315" t="s">
        <v>1386</v>
      </c>
      <c r="G714" s="316" t="s">
        <v>204</v>
      </c>
      <c r="H714" s="322" t="s">
        <v>1475</v>
      </c>
      <c r="I714" s="319" t="s">
        <v>1399</v>
      </c>
      <c r="J714" s="320" t="s">
        <v>1561</v>
      </c>
      <c r="K714" s="321" t="s">
        <v>1614</v>
      </c>
      <c r="L714" s="321" t="s">
        <v>1518</v>
      </c>
    </row>
    <row r="715" spans="1:12" ht="14.4">
      <c r="A715" s="314">
        <v>1825501</v>
      </c>
      <c r="B715" s="315" t="s">
        <v>3041</v>
      </c>
      <c r="C715" s="315" t="s">
        <v>1167</v>
      </c>
      <c r="D715" s="316" t="s">
        <v>3042</v>
      </c>
      <c r="E715" s="317" t="s">
        <v>100</v>
      </c>
      <c r="F715" s="315" t="s">
        <v>1386</v>
      </c>
      <c r="G715" s="316" t="s">
        <v>1564</v>
      </c>
      <c r="H715" s="322" t="s">
        <v>1565</v>
      </c>
      <c r="I715" s="319" t="s">
        <v>1566</v>
      </c>
      <c r="J715" s="320" t="s">
        <v>1561</v>
      </c>
      <c r="K715" s="321" t="s">
        <v>1614</v>
      </c>
      <c r="L715" s="321" t="s">
        <v>1518</v>
      </c>
    </row>
    <row r="716" spans="1:12" ht="14.4">
      <c r="A716" s="314">
        <v>1825502</v>
      </c>
      <c r="B716" s="315" t="s">
        <v>3043</v>
      </c>
      <c r="C716" s="315" t="s">
        <v>1168</v>
      </c>
      <c r="D716" s="316" t="s">
        <v>3044</v>
      </c>
      <c r="E716" s="317" t="s">
        <v>100</v>
      </c>
      <c r="F716" s="315" t="s">
        <v>1387</v>
      </c>
      <c r="G716" s="316" t="s">
        <v>1564</v>
      </c>
      <c r="H716" s="322" t="s">
        <v>1565</v>
      </c>
      <c r="I716" s="319" t="s">
        <v>1566</v>
      </c>
      <c r="J716" s="320" t="s">
        <v>1561</v>
      </c>
      <c r="K716" s="321" t="s">
        <v>1614</v>
      </c>
      <c r="L716" s="321" t="s">
        <v>1518</v>
      </c>
    </row>
    <row r="717" spans="1:12" ht="14.4">
      <c r="A717" s="323">
        <v>1825901</v>
      </c>
      <c r="B717" s="315" t="s">
        <v>3045</v>
      </c>
      <c r="C717" s="315" t="s">
        <v>1169</v>
      </c>
      <c r="D717" s="316" t="s">
        <v>3046</v>
      </c>
      <c r="E717" s="317" t="s">
        <v>1516</v>
      </c>
      <c r="F717" s="318" t="s">
        <v>1386</v>
      </c>
      <c r="G717" s="319" t="s">
        <v>1605</v>
      </c>
      <c r="H717" s="322" t="s">
        <v>1456</v>
      </c>
      <c r="I717" s="319" t="s">
        <v>1606</v>
      </c>
      <c r="J717" s="320" t="s">
        <v>208</v>
      </c>
      <c r="K717" s="321" t="s">
        <v>1614</v>
      </c>
      <c r="L717" s="321" t="s">
        <v>1518</v>
      </c>
    </row>
    <row r="718" spans="1:12" ht="14.4">
      <c r="A718" s="323">
        <v>1825902</v>
      </c>
      <c r="B718" s="315" t="s">
        <v>3047</v>
      </c>
      <c r="C718" s="315" t="s">
        <v>1170</v>
      </c>
      <c r="D718" s="316" t="s">
        <v>3048</v>
      </c>
      <c r="E718" s="317" t="s">
        <v>1516</v>
      </c>
      <c r="F718" s="318" t="s">
        <v>1387</v>
      </c>
      <c r="G718" s="319" t="s">
        <v>1605</v>
      </c>
      <c r="H718" s="322" t="s">
        <v>1456</v>
      </c>
      <c r="I718" s="319" t="s">
        <v>1606</v>
      </c>
      <c r="J718" s="320" t="s">
        <v>208</v>
      </c>
      <c r="K718" s="321" t="s">
        <v>1614</v>
      </c>
      <c r="L718" s="321" t="s">
        <v>1518</v>
      </c>
    </row>
    <row r="719" spans="1:12" ht="14.4">
      <c r="A719" s="323">
        <v>1825903</v>
      </c>
      <c r="B719" s="315" t="s">
        <v>3049</v>
      </c>
      <c r="C719" s="315">
        <v>0</v>
      </c>
      <c r="D719" s="316" t="s">
        <v>3050</v>
      </c>
      <c r="E719" s="317" t="s">
        <v>1516</v>
      </c>
      <c r="F719" s="318" t="s">
        <v>1387</v>
      </c>
      <c r="G719" s="319" t="s">
        <v>1605</v>
      </c>
      <c r="H719" s="322" t="s">
        <v>1456</v>
      </c>
      <c r="I719" s="319" t="s">
        <v>1606</v>
      </c>
      <c r="J719" s="320" t="s">
        <v>208</v>
      </c>
      <c r="K719" s="321" t="s">
        <v>3051</v>
      </c>
      <c r="L719" s="321" t="s">
        <v>1518</v>
      </c>
    </row>
    <row r="720" spans="1:12" ht="14.4">
      <c r="A720" s="314">
        <v>1826401</v>
      </c>
      <c r="B720" s="315" t="s">
        <v>3052</v>
      </c>
      <c r="C720" s="315" t="s">
        <v>1171</v>
      </c>
      <c r="D720" s="316" t="s">
        <v>3053</v>
      </c>
      <c r="E720" s="317" t="s">
        <v>146</v>
      </c>
      <c r="F720" s="315" t="s">
        <v>1386</v>
      </c>
      <c r="G720" s="316" t="s">
        <v>1732</v>
      </c>
      <c r="H720" s="322" t="s">
        <v>1444</v>
      </c>
      <c r="I720" s="319" t="s">
        <v>1733</v>
      </c>
      <c r="J720" s="320" t="s">
        <v>201</v>
      </c>
      <c r="K720" s="321" t="s">
        <v>1614</v>
      </c>
      <c r="L720" s="321" t="s">
        <v>1518</v>
      </c>
    </row>
    <row r="721" spans="1:12" ht="14.4">
      <c r="A721" s="314">
        <v>1826402</v>
      </c>
      <c r="B721" s="315" t="s">
        <v>3054</v>
      </c>
      <c r="C721" s="315">
        <v>0</v>
      </c>
      <c r="D721" s="316" t="s">
        <v>3055</v>
      </c>
      <c r="E721" s="317" t="s">
        <v>146</v>
      </c>
      <c r="F721" s="315" t="s">
        <v>1387</v>
      </c>
      <c r="G721" s="316" t="s">
        <v>1732</v>
      </c>
      <c r="H721" s="322" t="s">
        <v>1444</v>
      </c>
      <c r="I721" s="319" t="s">
        <v>1733</v>
      </c>
      <c r="J721" s="320" t="s">
        <v>201</v>
      </c>
      <c r="K721" s="321" t="s">
        <v>1614</v>
      </c>
      <c r="L721" s="321" t="s">
        <v>1518</v>
      </c>
    </row>
    <row r="722" spans="1:12" ht="14.4">
      <c r="A722" s="314">
        <v>1826403</v>
      </c>
      <c r="B722" s="315" t="s">
        <v>3056</v>
      </c>
      <c r="C722" s="315">
        <v>0</v>
      </c>
      <c r="D722" s="316" t="s">
        <v>3057</v>
      </c>
      <c r="E722" s="317" t="s">
        <v>146</v>
      </c>
      <c r="F722" s="315" t="s">
        <v>1387</v>
      </c>
      <c r="G722" s="316" t="s">
        <v>1732</v>
      </c>
      <c r="H722" s="322" t="s">
        <v>1444</v>
      </c>
      <c r="I722" s="319" t="s">
        <v>1733</v>
      </c>
      <c r="J722" s="320" t="s">
        <v>201</v>
      </c>
      <c r="K722" s="321" t="s">
        <v>1614</v>
      </c>
      <c r="L722" s="321" t="s">
        <v>1518</v>
      </c>
    </row>
    <row r="723" spans="1:12" ht="14.4">
      <c r="A723" s="314">
        <v>1826801</v>
      </c>
      <c r="B723" s="315" t="s">
        <v>3058</v>
      </c>
      <c r="C723" s="315" t="s">
        <v>1172</v>
      </c>
      <c r="D723" s="316" t="s">
        <v>3059</v>
      </c>
      <c r="E723" s="317" t="s">
        <v>146</v>
      </c>
      <c r="F723" s="315" t="s">
        <v>1386</v>
      </c>
      <c r="G723" s="316" t="s">
        <v>1439</v>
      </c>
      <c r="H723" s="322" t="s">
        <v>1476</v>
      </c>
      <c r="I723" s="319" t="s">
        <v>1409</v>
      </c>
      <c r="J723" s="320" t="s">
        <v>201</v>
      </c>
      <c r="K723" s="321" t="s">
        <v>1614</v>
      </c>
      <c r="L723" s="321" t="s">
        <v>1518</v>
      </c>
    </row>
    <row r="724" spans="1:12" ht="14.4">
      <c r="A724" s="314">
        <v>1826802</v>
      </c>
      <c r="B724" s="315" t="s">
        <v>3060</v>
      </c>
      <c r="C724" s="315" t="s">
        <v>1173</v>
      </c>
      <c r="D724" s="316" t="s">
        <v>3061</v>
      </c>
      <c r="E724" s="317" t="s">
        <v>146</v>
      </c>
      <c r="F724" s="315" t="s">
        <v>1387</v>
      </c>
      <c r="G724" s="316" t="s">
        <v>1439</v>
      </c>
      <c r="H724" s="322" t="s">
        <v>1476</v>
      </c>
      <c r="I724" s="319" t="s">
        <v>1409</v>
      </c>
      <c r="J724" s="320" t="s">
        <v>201</v>
      </c>
      <c r="K724" s="321" t="s">
        <v>1614</v>
      </c>
      <c r="L724" s="321" t="s">
        <v>1518</v>
      </c>
    </row>
    <row r="725" spans="1:12" ht="14.4">
      <c r="A725" s="323">
        <v>1827201</v>
      </c>
      <c r="B725" s="315" t="s">
        <v>3062</v>
      </c>
      <c r="C725" s="315" t="s">
        <v>1174</v>
      </c>
      <c r="D725" s="316" t="s">
        <v>3063</v>
      </c>
      <c r="E725" s="317" t="s">
        <v>1516</v>
      </c>
      <c r="F725" s="318" t="s">
        <v>1386</v>
      </c>
      <c r="G725" s="319" t="s">
        <v>1480</v>
      </c>
      <c r="H725" s="322" t="s">
        <v>1448</v>
      </c>
      <c r="I725" s="319" t="s">
        <v>1481</v>
      </c>
      <c r="J725" s="320" t="s">
        <v>208</v>
      </c>
      <c r="K725" s="321" t="s">
        <v>1614</v>
      </c>
      <c r="L725" s="321" t="s">
        <v>1518</v>
      </c>
    </row>
    <row r="726" spans="1:12" ht="14.4">
      <c r="A726" s="323">
        <v>1827202</v>
      </c>
      <c r="B726" s="315" t="s">
        <v>3064</v>
      </c>
      <c r="C726" s="315" t="s">
        <v>1175</v>
      </c>
      <c r="D726" s="316" t="s">
        <v>3065</v>
      </c>
      <c r="E726" s="317" t="s">
        <v>1516</v>
      </c>
      <c r="F726" s="318" t="s">
        <v>1387</v>
      </c>
      <c r="G726" s="319" t="s">
        <v>1480</v>
      </c>
      <c r="H726" s="322" t="s">
        <v>1448</v>
      </c>
      <c r="I726" s="319" t="s">
        <v>1481</v>
      </c>
      <c r="J726" s="320" t="s">
        <v>208</v>
      </c>
      <c r="K726" s="321" t="s">
        <v>1614</v>
      </c>
      <c r="L726" s="321" t="s">
        <v>1518</v>
      </c>
    </row>
    <row r="727" spans="1:12" ht="14.4">
      <c r="A727" s="323">
        <v>1828301</v>
      </c>
      <c r="B727" s="315" t="s">
        <v>3066</v>
      </c>
      <c r="C727" s="315" t="s">
        <v>1176</v>
      </c>
      <c r="D727" s="316" t="s">
        <v>3067</v>
      </c>
      <c r="E727" s="317" t="s">
        <v>1516</v>
      </c>
      <c r="F727" s="318" t="s">
        <v>1386</v>
      </c>
      <c r="G727" s="319" t="s">
        <v>1644</v>
      </c>
      <c r="H727" s="322" t="s">
        <v>1453</v>
      </c>
      <c r="I727" s="319" t="s">
        <v>1645</v>
      </c>
      <c r="J727" s="320" t="s">
        <v>208</v>
      </c>
      <c r="K727" s="321" t="s">
        <v>1614</v>
      </c>
      <c r="L727" s="321" t="s">
        <v>1518</v>
      </c>
    </row>
    <row r="728" spans="1:12" ht="14.4">
      <c r="A728" s="314">
        <v>1830601</v>
      </c>
      <c r="B728" s="315" t="s">
        <v>3068</v>
      </c>
      <c r="C728" s="315" t="s">
        <v>1177</v>
      </c>
      <c r="D728" s="316" t="s">
        <v>3069</v>
      </c>
      <c r="E728" s="317" t="s">
        <v>1544</v>
      </c>
      <c r="F728" s="315" t="s">
        <v>1386</v>
      </c>
      <c r="G728" s="316" t="s">
        <v>1484</v>
      </c>
      <c r="H728" s="322" t="s">
        <v>1627</v>
      </c>
      <c r="I728" s="319" t="s">
        <v>1628</v>
      </c>
      <c r="J728" s="320" t="s">
        <v>198</v>
      </c>
      <c r="K728" s="321" t="s">
        <v>1614</v>
      </c>
      <c r="L728" s="321" t="s">
        <v>1518</v>
      </c>
    </row>
    <row r="729" spans="1:12" ht="14.4">
      <c r="A729" s="314">
        <v>1830602</v>
      </c>
      <c r="B729" s="315" t="s">
        <v>3070</v>
      </c>
      <c r="C729" s="315">
        <v>0</v>
      </c>
      <c r="D729" s="316" t="s">
        <v>3071</v>
      </c>
      <c r="E729" s="317" t="s">
        <v>1544</v>
      </c>
      <c r="F729" s="315" t="s">
        <v>1387</v>
      </c>
      <c r="G729" s="316" t="s">
        <v>1484</v>
      </c>
      <c r="H729" s="322" t="s">
        <v>1627</v>
      </c>
      <c r="I729" s="319" t="s">
        <v>1628</v>
      </c>
      <c r="J729" s="320" t="s">
        <v>198</v>
      </c>
      <c r="K729" s="321" t="s">
        <v>1614</v>
      </c>
      <c r="L729" s="321" t="s">
        <v>1518</v>
      </c>
    </row>
    <row r="730" spans="1:12" ht="14.4">
      <c r="A730" s="314">
        <v>1832101</v>
      </c>
      <c r="B730" s="315" t="s">
        <v>3072</v>
      </c>
      <c r="C730" s="315" t="s">
        <v>1178</v>
      </c>
      <c r="D730" s="316" t="s">
        <v>3073</v>
      </c>
      <c r="E730" s="317" t="s">
        <v>1544</v>
      </c>
      <c r="F730" s="315" t="s">
        <v>1386</v>
      </c>
      <c r="G730" s="316" t="s">
        <v>1689</v>
      </c>
      <c r="H730" s="322" t="s">
        <v>1690</v>
      </c>
      <c r="I730" s="319" t="s">
        <v>1691</v>
      </c>
      <c r="J730" s="320" t="s">
        <v>198</v>
      </c>
      <c r="K730" s="321" t="s">
        <v>1614</v>
      </c>
      <c r="L730" s="321" t="s">
        <v>1518</v>
      </c>
    </row>
    <row r="731" spans="1:12" ht="14.4">
      <c r="A731" s="314">
        <v>1832102</v>
      </c>
      <c r="B731" s="315" t="s">
        <v>3074</v>
      </c>
      <c r="C731" s="315" t="s">
        <v>1179</v>
      </c>
      <c r="D731" s="316" t="s">
        <v>3075</v>
      </c>
      <c r="E731" s="317" t="s">
        <v>1544</v>
      </c>
      <c r="F731" s="315" t="s">
        <v>1387</v>
      </c>
      <c r="G731" s="316" t="s">
        <v>1689</v>
      </c>
      <c r="H731" s="322" t="s">
        <v>1690</v>
      </c>
      <c r="I731" s="319" t="s">
        <v>1691</v>
      </c>
      <c r="J731" s="320" t="s">
        <v>198</v>
      </c>
      <c r="K731" s="321" t="s">
        <v>1614</v>
      </c>
      <c r="L731" s="321" t="s">
        <v>1518</v>
      </c>
    </row>
    <row r="732" spans="1:12" ht="14.4">
      <c r="A732" s="314">
        <v>1832103</v>
      </c>
      <c r="B732" s="315" t="s">
        <v>3076</v>
      </c>
      <c r="C732" s="315" t="s">
        <v>1180</v>
      </c>
      <c r="D732" s="316" t="s">
        <v>3077</v>
      </c>
      <c r="E732" s="317" t="s">
        <v>1544</v>
      </c>
      <c r="F732" s="315" t="s">
        <v>1387</v>
      </c>
      <c r="G732" s="316" t="s">
        <v>1689</v>
      </c>
      <c r="H732" s="322" t="s">
        <v>1690</v>
      </c>
      <c r="I732" s="319" t="s">
        <v>1691</v>
      </c>
      <c r="J732" s="320" t="s">
        <v>198</v>
      </c>
      <c r="K732" s="321" t="s">
        <v>1614</v>
      </c>
      <c r="L732" s="321" t="s">
        <v>1518</v>
      </c>
    </row>
    <row r="733" spans="1:12" ht="14.4">
      <c r="A733" s="314">
        <v>1834001</v>
      </c>
      <c r="B733" s="315" t="s">
        <v>3078</v>
      </c>
      <c r="C733" s="315" t="s">
        <v>1181</v>
      </c>
      <c r="D733" s="316" t="s">
        <v>3079</v>
      </c>
      <c r="E733" s="317" t="s">
        <v>100</v>
      </c>
      <c r="F733" s="315" t="s">
        <v>1386</v>
      </c>
      <c r="G733" s="316" t="s">
        <v>1650</v>
      </c>
      <c r="H733" s="322" t="s">
        <v>1440</v>
      </c>
      <c r="I733" s="319" t="s">
        <v>1651</v>
      </c>
      <c r="J733" s="320" t="s">
        <v>1561</v>
      </c>
      <c r="K733" s="321" t="s">
        <v>1614</v>
      </c>
      <c r="L733" s="321" t="s">
        <v>1518</v>
      </c>
    </row>
    <row r="734" spans="1:12" ht="14.4">
      <c r="A734" s="314">
        <v>1834002</v>
      </c>
      <c r="B734" s="315" t="s">
        <v>3080</v>
      </c>
      <c r="C734" s="315" t="s">
        <v>1182</v>
      </c>
      <c r="D734" s="316" t="s">
        <v>3081</v>
      </c>
      <c r="E734" s="317" t="s">
        <v>100</v>
      </c>
      <c r="F734" s="315" t="s">
        <v>1387</v>
      </c>
      <c r="G734" s="316" t="s">
        <v>1650</v>
      </c>
      <c r="H734" s="322" t="s">
        <v>1440</v>
      </c>
      <c r="I734" s="319" t="s">
        <v>1651</v>
      </c>
      <c r="J734" s="320" t="s">
        <v>1561</v>
      </c>
      <c r="K734" s="321" t="s">
        <v>1614</v>
      </c>
      <c r="L734" s="321" t="s">
        <v>1518</v>
      </c>
    </row>
    <row r="735" spans="1:12" ht="14.4">
      <c r="A735" s="323">
        <v>1834401</v>
      </c>
      <c r="B735" s="315" t="s">
        <v>3082</v>
      </c>
      <c r="C735" s="315" t="s">
        <v>3083</v>
      </c>
      <c r="D735" s="316" t="s">
        <v>3084</v>
      </c>
      <c r="E735" s="317" t="s">
        <v>1516</v>
      </c>
      <c r="F735" s="318" t="s">
        <v>1386</v>
      </c>
      <c r="G735" s="319" t="s">
        <v>1480</v>
      </c>
      <c r="H735" s="322" t="s">
        <v>1448</v>
      </c>
      <c r="I735" s="319" t="s">
        <v>1481</v>
      </c>
      <c r="J735" s="320" t="s">
        <v>208</v>
      </c>
      <c r="K735" s="321" t="s">
        <v>1614</v>
      </c>
      <c r="L735" s="321" t="s">
        <v>1518</v>
      </c>
    </row>
    <row r="736" spans="1:12" ht="14.4">
      <c r="A736" s="314">
        <v>1835201</v>
      </c>
      <c r="B736" s="315" t="s">
        <v>3085</v>
      </c>
      <c r="C736" s="315" t="s">
        <v>1183</v>
      </c>
      <c r="D736" s="316" t="s">
        <v>3086</v>
      </c>
      <c r="E736" s="317" t="s">
        <v>1383</v>
      </c>
      <c r="F736" s="315" t="s">
        <v>1386</v>
      </c>
      <c r="G736" s="316" t="s">
        <v>1656</v>
      </c>
      <c r="H736" s="322" t="s">
        <v>1469</v>
      </c>
      <c r="I736" s="319" t="s">
        <v>1428</v>
      </c>
      <c r="J736" s="320" t="s">
        <v>1529</v>
      </c>
      <c r="K736" s="321" t="s">
        <v>1614</v>
      </c>
      <c r="L736" s="321" t="s">
        <v>1518</v>
      </c>
    </row>
    <row r="737" spans="1:12" ht="14.4">
      <c r="A737" s="314">
        <v>1835202</v>
      </c>
      <c r="B737" s="315" t="s">
        <v>3087</v>
      </c>
      <c r="C737" s="315" t="s">
        <v>1184</v>
      </c>
      <c r="D737" s="316" t="s">
        <v>3088</v>
      </c>
      <c r="E737" s="317" t="s">
        <v>1383</v>
      </c>
      <c r="F737" s="315" t="s">
        <v>1387</v>
      </c>
      <c r="G737" s="316" t="s">
        <v>1656</v>
      </c>
      <c r="H737" s="322" t="s">
        <v>1469</v>
      </c>
      <c r="I737" s="319" t="s">
        <v>1428</v>
      </c>
      <c r="J737" s="320" t="s">
        <v>1529</v>
      </c>
      <c r="K737" s="321" t="s">
        <v>1614</v>
      </c>
      <c r="L737" s="321" t="s">
        <v>1518</v>
      </c>
    </row>
    <row r="738" spans="1:12" ht="14.4">
      <c r="A738" s="323">
        <v>1835401</v>
      </c>
      <c r="B738" s="315" t="s">
        <v>3089</v>
      </c>
      <c r="C738" s="315" t="s">
        <v>1185</v>
      </c>
      <c r="D738" s="316" t="s">
        <v>3090</v>
      </c>
      <c r="E738" s="317" t="s">
        <v>1516</v>
      </c>
      <c r="F738" s="318" t="s">
        <v>1386</v>
      </c>
      <c r="G738" s="319" t="s">
        <v>1550</v>
      </c>
      <c r="H738" s="322" t="s">
        <v>1447</v>
      </c>
      <c r="I738" s="319" t="s">
        <v>1551</v>
      </c>
      <c r="J738" s="320" t="s">
        <v>208</v>
      </c>
      <c r="K738" s="321" t="s">
        <v>1614</v>
      </c>
      <c r="L738" s="321" t="s">
        <v>1518</v>
      </c>
    </row>
    <row r="739" spans="1:12" ht="14.4">
      <c r="A739" s="323">
        <v>1835402</v>
      </c>
      <c r="B739" s="315" t="s">
        <v>3091</v>
      </c>
      <c r="C739" s="315" t="s">
        <v>1186</v>
      </c>
      <c r="D739" s="316" t="s">
        <v>3092</v>
      </c>
      <c r="E739" s="317" t="s">
        <v>1516</v>
      </c>
      <c r="F739" s="318" t="s">
        <v>1387</v>
      </c>
      <c r="G739" s="319" t="s">
        <v>1550</v>
      </c>
      <c r="H739" s="322" t="s">
        <v>1447</v>
      </c>
      <c r="I739" s="319" t="s">
        <v>1551</v>
      </c>
      <c r="J739" s="320" t="s">
        <v>208</v>
      </c>
      <c r="K739" s="321" t="s">
        <v>1614</v>
      </c>
      <c r="L739" s="321" t="s">
        <v>1518</v>
      </c>
    </row>
    <row r="740" spans="1:12" ht="14.4">
      <c r="A740" s="314">
        <v>1835501</v>
      </c>
      <c r="B740" s="315" t="s">
        <v>3093</v>
      </c>
      <c r="C740" s="315" t="s">
        <v>1187</v>
      </c>
      <c r="D740" s="316" t="s">
        <v>3094</v>
      </c>
      <c r="E740" s="317" t="s">
        <v>1544</v>
      </c>
      <c r="F740" s="315" t="s">
        <v>1386</v>
      </c>
      <c r="G740" s="316" t="s">
        <v>200</v>
      </c>
      <c r="H740" s="322" t="s">
        <v>1546</v>
      </c>
      <c r="I740" s="319" t="s">
        <v>1396</v>
      </c>
      <c r="J740" s="320" t="s">
        <v>198</v>
      </c>
      <c r="K740" s="321" t="s">
        <v>1614</v>
      </c>
      <c r="L740" s="321" t="s">
        <v>1518</v>
      </c>
    </row>
    <row r="741" spans="1:12" ht="14.4">
      <c r="A741" s="314">
        <v>1835601</v>
      </c>
      <c r="B741" s="315" t="s">
        <v>3095</v>
      </c>
      <c r="C741" s="315" t="s">
        <v>1188</v>
      </c>
      <c r="D741" s="316" t="s">
        <v>3096</v>
      </c>
      <c r="E741" s="317" t="s">
        <v>100</v>
      </c>
      <c r="F741" s="315" t="s">
        <v>1386</v>
      </c>
      <c r="G741" s="316" t="s">
        <v>204</v>
      </c>
      <c r="H741" s="322" t="s">
        <v>1475</v>
      </c>
      <c r="I741" s="319" t="s">
        <v>1399</v>
      </c>
      <c r="J741" s="320" t="s">
        <v>1561</v>
      </c>
      <c r="K741" s="321" t="s">
        <v>1614</v>
      </c>
      <c r="L741" s="321" t="s">
        <v>1518</v>
      </c>
    </row>
    <row r="742" spans="1:12" ht="14.4">
      <c r="A742" s="314">
        <v>1835602</v>
      </c>
      <c r="B742" s="315" t="s">
        <v>3097</v>
      </c>
      <c r="C742" s="315" t="s">
        <v>1189</v>
      </c>
      <c r="D742" s="316" t="s">
        <v>3098</v>
      </c>
      <c r="E742" s="317" t="s">
        <v>100</v>
      </c>
      <c r="F742" s="315" t="s">
        <v>1387</v>
      </c>
      <c r="G742" s="316" t="s">
        <v>204</v>
      </c>
      <c r="H742" s="322" t="s">
        <v>1475</v>
      </c>
      <c r="I742" s="319" t="s">
        <v>1399</v>
      </c>
      <c r="J742" s="320" t="s">
        <v>1561</v>
      </c>
      <c r="K742" s="321" t="s">
        <v>1614</v>
      </c>
      <c r="L742" s="321" t="s">
        <v>1518</v>
      </c>
    </row>
    <row r="743" spans="1:12" ht="14.4">
      <c r="A743" s="314">
        <v>1835801</v>
      </c>
      <c r="B743" s="315" t="s">
        <v>3099</v>
      </c>
      <c r="C743" s="315" t="s">
        <v>1190</v>
      </c>
      <c r="D743" s="316" t="s">
        <v>3100</v>
      </c>
      <c r="E743" s="317" t="s">
        <v>1544</v>
      </c>
      <c r="F743" s="315" t="s">
        <v>1386</v>
      </c>
      <c r="G743" s="316" t="s">
        <v>1689</v>
      </c>
      <c r="H743" s="322" t="s">
        <v>1690</v>
      </c>
      <c r="I743" s="319" t="s">
        <v>1691</v>
      </c>
      <c r="J743" s="320" t="s">
        <v>198</v>
      </c>
      <c r="K743" s="321" t="s">
        <v>1614</v>
      </c>
      <c r="L743" s="321" t="s">
        <v>1518</v>
      </c>
    </row>
    <row r="744" spans="1:12" ht="14.4">
      <c r="A744" s="323">
        <v>1836301</v>
      </c>
      <c r="B744" s="315" t="s">
        <v>3101</v>
      </c>
      <c r="C744" s="315" t="s">
        <v>1191</v>
      </c>
      <c r="D744" s="316" t="s">
        <v>3102</v>
      </c>
      <c r="E744" s="317" t="s">
        <v>1516</v>
      </c>
      <c r="F744" s="318" t="s">
        <v>1386</v>
      </c>
      <c r="G744" s="319" t="s">
        <v>214</v>
      </c>
      <c r="H744" s="322" t="s">
        <v>1478</v>
      </c>
      <c r="I744" s="319" t="s">
        <v>1479</v>
      </c>
      <c r="J744" s="320" t="s">
        <v>208</v>
      </c>
      <c r="K744" s="321" t="s">
        <v>1614</v>
      </c>
      <c r="L744" s="321" t="s">
        <v>1518</v>
      </c>
    </row>
    <row r="745" spans="1:12" ht="14.4">
      <c r="A745" s="323">
        <v>1836302</v>
      </c>
      <c r="B745" s="315" t="s">
        <v>3103</v>
      </c>
      <c r="C745" s="315" t="s">
        <v>1192</v>
      </c>
      <c r="D745" s="316" t="s">
        <v>3104</v>
      </c>
      <c r="E745" s="317" t="s">
        <v>1516</v>
      </c>
      <c r="F745" s="318" t="s">
        <v>1387</v>
      </c>
      <c r="G745" s="319" t="s">
        <v>214</v>
      </c>
      <c r="H745" s="322" t="s">
        <v>1478</v>
      </c>
      <c r="I745" s="319" t="s">
        <v>1479</v>
      </c>
      <c r="J745" s="320" t="s">
        <v>208</v>
      </c>
      <c r="K745" s="321" t="s">
        <v>1614</v>
      </c>
      <c r="L745" s="321" t="s">
        <v>1518</v>
      </c>
    </row>
    <row r="746" spans="1:12" ht="14.4">
      <c r="A746" s="314">
        <v>1837701</v>
      </c>
      <c r="B746" s="315" t="s">
        <v>3105</v>
      </c>
      <c r="C746" s="315" t="s">
        <v>1193</v>
      </c>
      <c r="D746" s="316" t="s">
        <v>3106</v>
      </c>
      <c r="E746" s="317" t="s">
        <v>146</v>
      </c>
      <c r="F746" s="315" t="s">
        <v>1386</v>
      </c>
      <c r="G746" s="316" t="s">
        <v>205</v>
      </c>
      <c r="H746" s="318" t="s">
        <v>1455</v>
      </c>
      <c r="I746" s="319" t="s">
        <v>1617</v>
      </c>
      <c r="J746" s="320" t="s">
        <v>201</v>
      </c>
      <c r="K746" s="321" t="s">
        <v>1614</v>
      </c>
      <c r="L746" s="321" t="s">
        <v>1518</v>
      </c>
    </row>
    <row r="747" spans="1:12" ht="14.4">
      <c r="A747" s="314">
        <v>1837702</v>
      </c>
      <c r="B747" s="315" t="s">
        <v>3107</v>
      </c>
      <c r="C747" s="315" t="s">
        <v>1194</v>
      </c>
      <c r="D747" s="316" t="s">
        <v>3108</v>
      </c>
      <c r="E747" s="317" t="s">
        <v>146</v>
      </c>
      <c r="F747" s="315" t="s">
        <v>1387</v>
      </c>
      <c r="G747" s="316" t="s">
        <v>205</v>
      </c>
      <c r="H747" s="318" t="s">
        <v>1455</v>
      </c>
      <c r="I747" s="319" t="s">
        <v>1617</v>
      </c>
      <c r="J747" s="320" t="s">
        <v>201</v>
      </c>
      <c r="K747" s="321" t="s">
        <v>1614</v>
      </c>
      <c r="L747" s="321" t="s">
        <v>1518</v>
      </c>
    </row>
    <row r="748" spans="1:12" ht="14.4">
      <c r="A748" s="314">
        <v>1838701</v>
      </c>
      <c r="B748" s="315" t="s">
        <v>3109</v>
      </c>
      <c r="C748" s="315" t="s">
        <v>1195</v>
      </c>
      <c r="D748" s="316" t="s">
        <v>3110</v>
      </c>
      <c r="E748" s="317" t="s">
        <v>146</v>
      </c>
      <c r="F748" s="315" t="s">
        <v>1386</v>
      </c>
      <c r="G748" s="316" t="s">
        <v>1439</v>
      </c>
      <c r="H748" s="322" t="s">
        <v>1476</v>
      </c>
      <c r="I748" s="319" t="s">
        <v>1409</v>
      </c>
      <c r="J748" s="320" t="s">
        <v>201</v>
      </c>
      <c r="K748" s="321" t="s">
        <v>1614</v>
      </c>
      <c r="L748" s="321" t="s">
        <v>1518</v>
      </c>
    </row>
    <row r="749" spans="1:12" ht="14.4">
      <c r="A749" s="314">
        <v>1838702</v>
      </c>
      <c r="B749" s="315" t="s">
        <v>3111</v>
      </c>
      <c r="C749" s="315" t="s">
        <v>1196</v>
      </c>
      <c r="D749" s="316" t="s">
        <v>3112</v>
      </c>
      <c r="E749" s="317" t="s">
        <v>146</v>
      </c>
      <c r="F749" s="315" t="s">
        <v>1387</v>
      </c>
      <c r="G749" s="316" t="s">
        <v>1439</v>
      </c>
      <c r="H749" s="322" t="s">
        <v>1476</v>
      </c>
      <c r="I749" s="319" t="s">
        <v>1409</v>
      </c>
      <c r="J749" s="320" t="s">
        <v>201</v>
      </c>
      <c r="K749" s="321" t="s">
        <v>1614</v>
      </c>
      <c r="L749" s="321" t="s">
        <v>1518</v>
      </c>
    </row>
    <row r="750" spans="1:12" ht="14.4">
      <c r="A750" s="314">
        <v>1839001</v>
      </c>
      <c r="B750" s="315" t="s">
        <v>3113</v>
      </c>
      <c r="C750" s="315" t="s">
        <v>1419</v>
      </c>
      <c r="D750" s="316" t="s">
        <v>3114</v>
      </c>
      <c r="E750" s="317" t="s">
        <v>146</v>
      </c>
      <c r="F750" s="315" t="s">
        <v>1386</v>
      </c>
      <c r="G750" s="316" t="s">
        <v>1706</v>
      </c>
      <c r="H750" s="322" t="s">
        <v>1470</v>
      </c>
      <c r="I750" s="319" t="s">
        <v>1707</v>
      </c>
      <c r="J750" s="320" t="s">
        <v>201</v>
      </c>
      <c r="K750" s="321" t="s">
        <v>1614</v>
      </c>
      <c r="L750" s="321" t="s">
        <v>1518</v>
      </c>
    </row>
    <row r="751" spans="1:12" ht="14.4">
      <c r="A751" s="314">
        <v>1839601</v>
      </c>
      <c r="B751" s="315" t="s">
        <v>3115</v>
      </c>
      <c r="C751" s="315" t="s">
        <v>1197</v>
      </c>
      <c r="D751" s="316" t="s">
        <v>3116</v>
      </c>
      <c r="E751" s="317" t="s">
        <v>1544</v>
      </c>
      <c r="F751" s="315" t="s">
        <v>2714</v>
      </c>
      <c r="G751" s="316" t="s">
        <v>1484</v>
      </c>
      <c r="H751" s="322" t="s">
        <v>1627</v>
      </c>
      <c r="I751" s="319" t="s">
        <v>1628</v>
      </c>
      <c r="J751" s="320" t="s">
        <v>198</v>
      </c>
      <c r="K751" s="321" t="s">
        <v>1614</v>
      </c>
      <c r="L751" s="321" t="s">
        <v>1518</v>
      </c>
    </row>
    <row r="752" spans="1:12" ht="14.4">
      <c r="A752" s="314">
        <v>1839602</v>
      </c>
      <c r="B752" s="315" t="s">
        <v>3117</v>
      </c>
      <c r="C752" s="315" t="s">
        <v>3118</v>
      </c>
      <c r="D752" s="316" t="s">
        <v>3119</v>
      </c>
      <c r="E752" s="317" t="s">
        <v>1544</v>
      </c>
      <c r="F752" s="315" t="s">
        <v>1387</v>
      </c>
      <c r="G752" s="316" t="s">
        <v>1484</v>
      </c>
      <c r="H752" s="322" t="s">
        <v>1627</v>
      </c>
      <c r="I752" s="319" t="s">
        <v>1628</v>
      </c>
      <c r="J752" s="320" t="s">
        <v>198</v>
      </c>
      <c r="K752" s="321" t="s">
        <v>1614</v>
      </c>
      <c r="L752" s="321" t="s">
        <v>1518</v>
      </c>
    </row>
    <row r="753" spans="1:12" ht="14.4">
      <c r="A753" s="314">
        <v>1839603</v>
      </c>
      <c r="B753" s="315" t="s">
        <v>3120</v>
      </c>
      <c r="C753" s="315" t="s">
        <v>2596</v>
      </c>
      <c r="D753" s="316" t="s">
        <v>3121</v>
      </c>
      <c r="E753" s="317" t="s">
        <v>1544</v>
      </c>
      <c r="F753" s="315" t="s">
        <v>1387</v>
      </c>
      <c r="G753" s="316" t="s">
        <v>1484</v>
      </c>
      <c r="H753" s="322" t="s">
        <v>1627</v>
      </c>
      <c r="I753" s="319" t="s">
        <v>1628</v>
      </c>
      <c r="J753" s="320" t="s">
        <v>198</v>
      </c>
      <c r="K753" s="321" t="s">
        <v>1533</v>
      </c>
      <c r="L753" s="321" t="s">
        <v>1518</v>
      </c>
    </row>
    <row r="754" spans="1:12" ht="14.4">
      <c r="A754" s="323">
        <v>1840601</v>
      </c>
      <c r="B754" s="315" t="s">
        <v>3122</v>
      </c>
      <c r="C754" s="315" t="s">
        <v>1198</v>
      </c>
      <c r="D754" s="316" t="s">
        <v>3123</v>
      </c>
      <c r="E754" s="317" t="s">
        <v>1516</v>
      </c>
      <c r="F754" s="318" t="s">
        <v>1386</v>
      </c>
      <c r="G754" s="319" t="s">
        <v>1605</v>
      </c>
      <c r="H754" s="322" t="s">
        <v>1456</v>
      </c>
      <c r="I754" s="319" t="s">
        <v>1606</v>
      </c>
      <c r="J754" s="320" t="s">
        <v>208</v>
      </c>
      <c r="K754" s="321" t="s">
        <v>1614</v>
      </c>
      <c r="L754" s="321" t="s">
        <v>1518</v>
      </c>
    </row>
    <row r="755" spans="1:12" ht="14.4">
      <c r="A755" s="314">
        <v>1842501</v>
      </c>
      <c r="B755" s="315" t="s">
        <v>3124</v>
      </c>
      <c r="C755" s="315" t="s">
        <v>1199</v>
      </c>
      <c r="D755" s="316" t="s">
        <v>3125</v>
      </c>
      <c r="E755" s="317" t="s">
        <v>100</v>
      </c>
      <c r="F755" s="315" t="s">
        <v>1386</v>
      </c>
      <c r="G755" s="316" t="s">
        <v>1564</v>
      </c>
      <c r="H755" s="322" t="s">
        <v>1565</v>
      </c>
      <c r="I755" s="319" t="s">
        <v>1566</v>
      </c>
      <c r="J755" s="320" t="s">
        <v>1561</v>
      </c>
      <c r="K755" s="321" t="s">
        <v>1614</v>
      </c>
      <c r="L755" s="321" t="s">
        <v>1518</v>
      </c>
    </row>
    <row r="756" spans="1:12" ht="14.4">
      <c r="A756" s="314">
        <v>1842502</v>
      </c>
      <c r="B756" s="315" t="s">
        <v>3126</v>
      </c>
      <c r="C756" s="315" t="s">
        <v>1402</v>
      </c>
      <c r="D756" s="316" t="s">
        <v>3127</v>
      </c>
      <c r="E756" s="317" t="s">
        <v>100</v>
      </c>
      <c r="F756" s="315" t="s">
        <v>1387</v>
      </c>
      <c r="G756" s="316" t="s">
        <v>1564</v>
      </c>
      <c r="H756" s="322" t="s">
        <v>1565</v>
      </c>
      <c r="I756" s="319" t="s">
        <v>1566</v>
      </c>
      <c r="J756" s="320" t="s">
        <v>1561</v>
      </c>
      <c r="K756" s="321" t="s">
        <v>1614</v>
      </c>
      <c r="L756" s="321" t="s">
        <v>1518</v>
      </c>
    </row>
    <row r="757" spans="1:12" ht="14.4">
      <c r="A757" s="314">
        <v>1843401</v>
      </c>
      <c r="B757" s="315" t="s">
        <v>3128</v>
      </c>
      <c r="C757" s="315" t="s">
        <v>1200</v>
      </c>
      <c r="D757" s="316" t="s">
        <v>3129</v>
      </c>
      <c r="E757" s="317" t="s">
        <v>1544</v>
      </c>
      <c r="F757" s="315" t="s">
        <v>1386</v>
      </c>
      <c r="G757" s="316" t="s">
        <v>1661</v>
      </c>
      <c r="H757" s="322" t="s">
        <v>1662</v>
      </c>
      <c r="I757" s="319" t="s">
        <v>1663</v>
      </c>
      <c r="J757" s="320" t="s">
        <v>198</v>
      </c>
      <c r="K757" s="321" t="s">
        <v>1614</v>
      </c>
      <c r="L757" s="321" t="s">
        <v>1518</v>
      </c>
    </row>
    <row r="758" spans="1:12" ht="14.4">
      <c r="A758" s="314">
        <v>1843402</v>
      </c>
      <c r="B758" s="315" t="s">
        <v>3130</v>
      </c>
      <c r="C758" s="315" t="s">
        <v>1201</v>
      </c>
      <c r="D758" s="316" t="s">
        <v>3131</v>
      </c>
      <c r="E758" s="317" t="s">
        <v>1544</v>
      </c>
      <c r="F758" s="315" t="s">
        <v>1387</v>
      </c>
      <c r="G758" s="316" t="s">
        <v>1661</v>
      </c>
      <c r="H758" s="322" t="s">
        <v>1662</v>
      </c>
      <c r="I758" s="319" t="s">
        <v>1663</v>
      </c>
      <c r="J758" s="320" t="s">
        <v>198</v>
      </c>
      <c r="K758" s="321" t="s">
        <v>1614</v>
      </c>
      <c r="L758" s="321" t="s">
        <v>1518</v>
      </c>
    </row>
    <row r="759" spans="1:12" ht="14.4">
      <c r="A759" s="314">
        <v>1846201</v>
      </c>
      <c r="B759" s="315" t="s">
        <v>3132</v>
      </c>
      <c r="C759" s="315" t="s">
        <v>1202</v>
      </c>
      <c r="D759" s="316" t="s">
        <v>3133</v>
      </c>
      <c r="E759" s="317" t="s">
        <v>83</v>
      </c>
      <c r="F759" s="315" t="s">
        <v>1386</v>
      </c>
      <c r="G759" s="316" t="s">
        <v>2012</v>
      </c>
      <c r="H759" s="322" t="s">
        <v>1438</v>
      </c>
      <c r="I759" s="319" t="s">
        <v>2013</v>
      </c>
      <c r="J759" s="320" t="s">
        <v>1525</v>
      </c>
      <c r="K759" s="321" t="s">
        <v>1614</v>
      </c>
      <c r="L759" s="321" t="s">
        <v>1518</v>
      </c>
    </row>
    <row r="760" spans="1:12" ht="14.4">
      <c r="A760" s="314">
        <v>1846202</v>
      </c>
      <c r="B760" s="315" t="s">
        <v>3134</v>
      </c>
      <c r="C760" s="315">
        <v>0</v>
      </c>
      <c r="D760" s="316" t="s">
        <v>3135</v>
      </c>
      <c r="E760" s="317" t="s">
        <v>83</v>
      </c>
      <c r="F760" s="315" t="s">
        <v>1387</v>
      </c>
      <c r="G760" s="316" t="s">
        <v>2012</v>
      </c>
      <c r="H760" s="322" t="s">
        <v>1438</v>
      </c>
      <c r="I760" s="319" t="s">
        <v>2013</v>
      </c>
      <c r="J760" s="320" t="s">
        <v>1525</v>
      </c>
      <c r="K760" s="321" t="s">
        <v>1614</v>
      </c>
      <c r="L760" s="321" t="s">
        <v>1518</v>
      </c>
    </row>
    <row r="761" spans="1:12" ht="14.4">
      <c r="A761" s="314">
        <v>1848101</v>
      </c>
      <c r="B761" s="315" t="s">
        <v>3136</v>
      </c>
      <c r="C761" s="315" t="s">
        <v>1203</v>
      </c>
      <c r="D761" s="316" t="s">
        <v>3137</v>
      </c>
      <c r="E761" s="317" t="s">
        <v>100</v>
      </c>
      <c r="F761" s="315" t="s">
        <v>1386</v>
      </c>
      <c r="G761" s="316" t="s">
        <v>527</v>
      </c>
      <c r="H761" s="322" t="s">
        <v>1441</v>
      </c>
      <c r="I761" s="319" t="s">
        <v>1400</v>
      </c>
      <c r="J761" s="320" t="s">
        <v>1561</v>
      </c>
      <c r="K761" s="321" t="s">
        <v>1614</v>
      </c>
      <c r="L761" s="321" t="s">
        <v>1518</v>
      </c>
    </row>
    <row r="762" spans="1:12" ht="14.4">
      <c r="A762" s="314">
        <v>1848701</v>
      </c>
      <c r="B762" s="315" t="s">
        <v>3138</v>
      </c>
      <c r="C762" s="315" t="s">
        <v>1204</v>
      </c>
      <c r="D762" s="316" t="s">
        <v>3139</v>
      </c>
      <c r="E762" s="317" t="s">
        <v>1383</v>
      </c>
      <c r="F762" s="315" t="s">
        <v>1386</v>
      </c>
      <c r="G762" s="316" t="s">
        <v>1682</v>
      </c>
      <c r="H762" s="322" t="s">
        <v>1454</v>
      </c>
      <c r="I762" s="319" t="s">
        <v>1414</v>
      </c>
      <c r="J762" s="320" t="s">
        <v>1529</v>
      </c>
      <c r="K762" s="321" t="s">
        <v>1614</v>
      </c>
      <c r="L762" s="321" t="s">
        <v>1518</v>
      </c>
    </row>
    <row r="763" spans="1:12" ht="14.4">
      <c r="A763" s="314">
        <v>1848702</v>
      </c>
      <c r="B763" s="315">
        <v>5229</v>
      </c>
      <c r="C763" s="315"/>
      <c r="D763" s="316" t="s">
        <v>3140</v>
      </c>
      <c r="E763" s="317" t="s">
        <v>1383</v>
      </c>
      <c r="F763" s="315" t="s">
        <v>1386</v>
      </c>
      <c r="G763" s="316" t="s">
        <v>1682</v>
      </c>
      <c r="H763" s="322" t="s">
        <v>1454</v>
      </c>
      <c r="I763" s="319" t="s">
        <v>1414</v>
      </c>
      <c r="J763" s="320" t="s">
        <v>1529</v>
      </c>
      <c r="K763" s="321" t="s">
        <v>1614</v>
      </c>
      <c r="L763" s="321" t="s">
        <v>1518</v>
      </c>
    </row>
    <row r="764" spans="1:12" ht="14.4">
      <c r="A764" s="314">
        <v>1849001</v>
      </c>
      <c r="B764" s="315" t="s">
        <v>3141</v>
      </c>
      <c r="C764" s="315" t="s">
        <v>1205</v>
      </c>
      <c r="D764" s="316" t="s">
        <v>3142</v>
      </c>
      <c r="E764" s="317" t="s">
        <v>1383</v>
      </c>
      <c r="F764" s="315" t="s">
        <v>2714</v>
      </c>
      <c r="G764" s="316" t="s">
        <v>1620</v>
      </c>
      <c r="H764" s="322" t="s">
        <v>1621</v>
      </c>
      <c r="I764" s="319" t="s">
        <v>1622</v>
      </c>
      <c r="J764" s="320" t="s">
        <v>1529</v>
      </c>
      <c r="K764" s="321" t="s">
        <v>1614</v>
      </c>
      <c r="L764" s="321" t="s">
        <v>1518</v>
      </c>
    </row>
    <row r="765" spans="1:12" ht="14.4">
      <c r="A765" s="314">
        <v>1849301</v>
      </c>
      <c r="B765" s="315" t="s">
        <v>3143</v>
      </c>
      <c r="C765" s="315" t="s">
        <v>1206</v>
      </c>
      <c r="D765" s="316" t="s">
        <v>3144</v>
      </c>
      <c r="E765" s="317" t="s">
        <v>100</v>
      </c>
      <c r="F765" s="315" t="s">
        <v>2714</v>
      </c>
      <c r="G765" s="316" t="s">
        <v>1472</v>
      </c>
      <c r="H765" s="322" t="s">
        <v>1473</v>
      </c>
      <c r="I765" s="319" t="s">
        <v>1474</v>
      </c>
      <c r="J765" s="320" t="s">
        <v>1561</v>
      </c>
      <c r="K765" s="321" t="s">
        <v>1614</v>
      </c>
      <c r="L765" s="321" t="s">
        <v>1518</v>
      </c>
    </row>
    <row r="766" spans="1:12" ht="14.4">
      <c r="A766" s="314">
        <v>1849701</v>
      </c>
      <c r="B766" s="315" t="s">
        <v>3145</v>
      </c>
      <c r="C766" s="315" t="s">
        <v>1407</v>
      </c>
      <c r="D766" s="316" t="s">
        <v>3146</v>
      </c>
      <c r="E766" s="317" t="s">
        <v>83</v>
      </c>
      <c r="F766" s="315" t="s">
        <v>1385</v>
      </c>
      <c r="G766" s="316" t="s">
        <v>199</v>
      </c>
      <c r="H766" s="322" t="s">
        <v>1524</v>
      </c>
      <c r="I766" s="319" t="s">
        <v>1405</v>
      </c>
      <c r="J766" s="320" t="s">
        <v>1525</v>
      </c>
      <c r="K766" s="321" t="s">
        <v>1533</v>
      </c>
      <c r="L766" s="321" t="s">
        <v>1530</v>
      </c>
    </row>
    <row r="767" spans="1:12" ht="14.4">
      <c r="A767" s="314">
        <v>1850101</v>
      </c>
      <c r="B767" s="315" t="s">
        <v>3147</v>
      </c>
      <c r="C767" s="315" t="s">
        <v>1207</v>
      </c>
      <c r="D767" s="316" t="s">
        <v>3148</v>
      </c>
      <c r="E767" s="317" t="s">
        <v>83</v>
      </c>
      <c r="F767" s="315" t="s">
        <v>1383</v>
      </c>
      <c r="G767" s="316" t="s">
        <v>215</v>
      </c>
      <c r="H767" s="322" t="s">
        <v>1460</v>
      </c>
      <c r="I767" s="319" t="s">
        <v>1395</v>
      </c>
      <c r="J767" s="320" t="s">
        <v>1525</v>
      </c>
      <c r="K767" s="321" t="s">
        <v>1517</v>
      </c>
      <c r="L767" s="321" t="s">
        <v>1518</v>
      </c>
    </row>
    <row r="768" spans="1:12" ht="14.4">
      <c r="A768" s="323">
        <v>1850601</v>
      </c>
      <c r="B768" s="315" t="s">
        <v>3149</v>
      </c>
      <c r="C768" s="315" t="s">
        <v>1384</v>
      </c>
      <c r="D768" s="316" t="s">
        <v>3150</v>
      </c>
      <c r="E768" s="317" t="s">
        <v>1516</v>
      </c>
      <c r="F768" s="318" t="s">
        <v>1385</v>
      </c>
      <c r="G768" s="319" t="s">
        <v>214</v>
      </c>
      <c r="H768" s="322" t="s">
        <v>1478</v>
      </c>
      <c r="I768" s="319" t="s">
        <v>1479</v>
      </c>
      <c r="J768" s="320" t="s">
        <v>208</v>
      </c>
      <c r="K768" s="321" t="s">
        <v>1521</v>
      </c>
      <c r="L768" s="321" t="s">
        <v>3151</v>
      </c>
    </row>
    <row r="769" spans="1:12" ht="14.4">
      <c r="A769" s="323">
        <v>1850701</v>
      </c>
      <c r="B769" s="315" t="s">
        <v>3152</v>
      </c>
      <c r="C769" s="315" t="s">
        <v>1208</v>
      </c>
      <c r="D769" s="316" t="s">
        <v>3153</v>
      </c>
      <c r="E769" s="317" t="s">
        <v>1516</v>
      </c>
      <c r="F769" s="318" t="s">
        <v>1379</v>
      </c>
      <c r="G769" s="319" t="s">
        <v>214</v>
      </c>
      <c r="H769" s="322" t="s">
        <v>1478</v>
      </c>
      <c r="I769" s="319" t="s">
        <v>1479</v>
      </c>
      <c r="J769" s="320" t="s">
        <v>208</v>
      </c>
      <c r="K769" s="321" t="s">
        <v>1521</v>
      </c>
      <c r="L769" s="321" t="s">
        <v>3151</v>
      </c>
    </row>
    <row r="770" spans="1:12" ht="14.4">
      <c r="A770" s="323">
        <v>1851301</v>
      </c>
      <c r="B770" s="315" t="s">
        <v>3154</v>
      </c>
      <c r="C770" s="315" t="s">
        <v>1209</v>
      </c>
      <c r="D770" s="316" t="s">
        <v>3155</v>
      </c>
      <c r="E770" s="317" t="s">
        <v>1516</v>
      </c>
      <c r="F770" s="318" t="s">
        <v>1383</v>
      </c>
      <c r="G770" s="319" t="s">
        <v>1605</v>
      </c>
      <c r="H770" s="322" t="s">
        <v>1456</v>
      </c>
      <c r="I770" s="319" t="s">
        <v>1606</v>
      </c>
      <c r="J770" s="320" t="s">
        <v>208</v>
      </c>
      <c r="K770" s="321" t="s">
        <v>1517</v>
      </c>
      <c r="L770" s="321" t="s">
        <v>1518</v>
      </c>
    </row>
    <row r="771" spans="1:12" ht="14.4">
      <c r="A771" s="314">
        <v>1851601</v>
      </c>
      <c r="B771" s="315" t="s">
        <v>3156</v>
      </c>
      <c r="C771" s="315" t="s">
        <v>1210</v>
      </c>
      <c r="D771" s="316" t="s">
        <v>3157</v>
      </c>
      <c r="E771" s="317" t="s">
        <v>83</v>
      </c>
      <c r="F771" s="315" t="s">
        <v>1383</v>
      </c>
      <c r="G771" s="316" t="s">
        <v>206</v>
      </c>
      <c r="H771" s="322" t="s">
        <v>1483</v>
      </c>
      <c r="I771" s="319" t="s">
        <v>1410</v>
      </c>
      <c r="J771" s="320" t="s">
        <v>1525</v>
      </c>
      <c r="K771" s="321" t="s">
        <v>1517</v>
      </c>
      <c r="L771" s="321" t="s">
        <v>1518</v>
      </c>
    </row>
    <row r="772" spans="1:12" ht="14.4">
      <c r="A772" s="314">
        <v>1851701</v>
      </c>
      <c r="B772" s="315" t="s">
        <v>3158</v>
      </c>
      <c r="C772" s="315" t="s">
        <v>1211</v>
      </c>
      <c r="D772" s="316" t="s">
        <v>3159</v>
      </c>
      <c r="E772" s="317" t="s">
        <v>83</v>
      </c>
      <c r="F772" s="315" t="s">
        <v>1383</v>
      </c>
      <c r="G772" s="316" t="s">
        <v>207</v>
      </c>
      <c r="H772" s="322" t="s">
        <v>1435</v>
      </c>
      <c r="I772" s="319" t="s">
        <v>1468</v>
      </c>
      <c r="J772" s="320" t="s">
        <v>1525</v>
      </c>
      <c r="K772" s="321" t="s">
        <v>1517</v>
      </c>
      <c r="L772" s="321" t="s">
        <v>1518</v>
      </c>
    </row>
    <row r="773" spans="1:12" ht="14.4">
      <c r="A773" s="314">
        <v>1851801</v>
      </c>
      <c r="B773" s="315" t="s">
        <v>3160</v>
      </c>
      <c r="C773" s="315" t="s">
        <v>1212</v>
      </c>
      <c r="D773" s="316" t="s">
        <v>3161</v>
      </c>
      <c r="E773" s="317" t="s">
        <v>1383</v>
      </c>
      <c r="F773" s="315" t="s">
        <v>1383</v>
      </c>
      <c r="G773" s="316" t="s">
        <v>1540</v>
      </c>
      <c r="H773" s="322" t="s">
        <v>1451</v>
      </c>
      <c r="I773" s="319" t="s">
        <v>1541</v>
      </c>
      <c r="J773" s="320" t="s">
        <v>1529</v>
      </c>
      <c r="K773" s="321" t="s">
        <v>1517</v>
      </c>
      <c r="L773" s="321" t="s">
        <v>1518</v>
      </c>
    </row>
    <row r="774" spans="1:12" ht="14.4">
      <c r="A774" s="314">
        <v>1852701</v>
      </c>
      <c r="B774" s="315" t="s">
        <v>3162</v>
      </c>
      <c r="C774" s="315" t="s">
        <v>3163</v>
      </c>
      <c r="D774" s="316" t="s">
        <v>3164</v>
      </c>
      <c r="E774" s="317" t="s">
        <v>83</v>
      </c>
      <c r="F774" s="315" t="s">
        <v>1383</v>
      </c>
      <c r="G774" s="316" t="s">
        <v>207</v>
      </c>
      <c r="H774" s="322" t="s">
        <v>1435</v>
      </c>
      <c r="I774" s="319" t="s">
        <v>1468</v>
      </c>
      <c r="J774" s="320" t="s">
        <v>1525</v>
      </c>
      <c r="K774" s="321" t="s">
        <v>1517</v>
      </c>
      <c r="L774" s="321" t="s">
        <v>1518</v>
      </c>
    </row>
    <row r="775" spans="1:12" ht="14.4">
      <c r="A775" s="314">
        <v>1852901</v>
      </c>
      <c r="B775" s="315" t="s">
        <v>3165</v>
      </c>
      <c r="C775" s="315" t="s">
        <v>1213</v>
      </c>
      <c r="D775" s="316" t="s">
        <v>3166</v>
      </c>
      <c r="E775" s="317" t="s">
        <v>1383</v>
      </c>
      <c r="F775" s="315" t="s">
        <v>1383</v>
      </c>
      <c r="G775" s="316" t="s">
        <v>1682</v>
      </c>
      <c r="H775" s="322" t="s">
        <v>1454</v>
      </c>
      <c r="I775" s="319" t="s">
        <v>1414</v>
      </c>
      <c r="J775" s="320" t="s">
        <v>1529</v>
      </c>
      <c r="K775" s="321" t="s">
        <v>1517</v>
      </c>
      <c r="L775" s="321" t="s">
        <v>1518</v>
      </c>
    </row>
    <row r="776" spans="1:12" ht="14.4">
      <c r="A776" s="314">
        <v>1852902</v>
      </c>
      <c r="B776" s="315" t="s">
        <v>3167</v>
      </c>
      <c r="C776" s="315" t="s">
        <v>1214</v>
      </c>
      <c r="D776" s="316" t="s">
        <v>3168</v>
      </c>
      <c r="E776" s="317" t="s">
        <v>1383</v>
      </c>
      <c r="F776" s="315" t="s">
        <v>1382</v>
      </c>
      <c r="G776" s="316" t="s">
        <v>1682</v>
      </c>
      <c r="H776" s="322" t="s">
        <v>1454</v>
      </c>
      <c r="I776" s="319" t="s">
        <v>1414</v>
      </c>
      <c r="J776" s="320" t="s">
        <v>1529</v>
      </c>
      <c r="K776" s="321" t="s">
        <v>1517</v>
      </c>
      <c r="L776" s="321" t="s">
        <v>1518</v>
      </c>
    </row>
    <row r="777" spans="1:12" ht="14.4">
      <c r="A777" s="314">
        <v>1852907</v>
      </c>
      <c r="B777" s="315">
        <v>7602</v>
      </c>
      <c r="C777" s="315"/>
      <c r="D777" s="316" t="s">
        <v>3169</v>
      </c>
      <c r="E777" s="317" t="s">
        <v>1383</v>
      </c>
      <c r="F777" s="315" t="s">
        <v>1382</v>
      </c>
      <c r="G777" s="316" t="s">
        <v>1682</v>
      </c>
      <c r="H777" s="322" t="s">
        <v>1454</v>
      </c>
      <c r="I777" s="319" t="s">
        <v>1414</v>
      </c>
      <c r="J777" s="320" t="s">
        <v>1529</v>
      </c>
      <c r="K777" s="321" t="s">
        <v>1517</v>
      </c>
      <c r="L777" s="321" t="s">
        <v>1518</v>
      </c>
    </row>
    <row r="778" spans="1:12" ht="14.4">
      <c r="A778" s="314">
        <v>1853101</v>
      </c>
      <c r="B778" s="315" t="s">
        <v>3170</v>
      </c>
      <c r="C778" s="315" t="s">
        <v>1215</v>
      </c>
      <c r="D778" s="316" t="s">
        <v>3171</v>
      </c>
      <c r="E778" s="317" t="s">
        <v>1383</v>
      </c>
      <c r="F778" s="315" t="s">
        <v>83</v>
      </c>
      <c r="G778" s="316" t="s">
        <v>1656</v>
      </c>
      <c r="H778" s="322" t="s">
        <v>1469</v>
      </c>
      <c r="I778" s="319" t="s">
        <v>1428</v>
      </c>
      <c r="J778" s="320" t="s">
        <v>1529</v>
      </c>
      <c r="K778" s="321" t="s">
        <v>1517</v>
      </c>
      <c r="L778" s="321" t="s">
        <v>1518</v>
      </c>
    </row>
    <row r="779" spans="1:12" ht="14.4">
      <c r="A779" s="314">
        <v>1853601</v>
      </c>
      <c r="B779" s="315" t="s">
        <v>3172</v>
      </c>
      <c r="C779" s="315" t="s">
        <v>1216</v>
      </c>
      <c r="D779" s="316" t="s">
        <v>3173</v>
      </c>
      <c r="E779" s="317" t="s">
        <v>146</v>
      </c>
      <c r="F779" s="315" t="s">
        <v>1383</v>
      </c>
      <c r="G779" s="316" t="s">
        <v>205</v>
      </c>
      <c r="H779" s="318" t="s">
        <v>1455</v>
      </c>
      <c r="I779" s="319" t="s">
        <v>1617</v>
      </c>
      <c r="J779" s="320" t="s">
        <v>201</v>
      </c>
      <c r="K779" s="321" t="s">
        <v>1517</v>
      </c>
      <c r="L779" s="321" t="s">
        <v>3174</v>
      </c>
    </row>
    <row r="780" spans="1:12" ht="14.4">
      <c r="A780" s="314">
        <v>1853614</v>
      </c>
      <c r="B780" s="315" t="s">
        <v>3175</v>
      </c>
      <c r="C780" s="315">
        <v>0</v>
      </c>
      <c r="D780" s="316" t="s">
        <v>3176</v>
      </c>
      <c r="E780" s="317" t="s">
        <v>146</v>
      </c>
      <c r="F780" s="315" t="s">
        <v>1382</v>
      </c>
      <c r="G780" s="316" t="s">
        <v>205</v>
      </c>
      <c r="H780" s="318" t="s">
        <v>1455</v>
      </c>
      <c r="I780" s="319" t="s">
        <v>1617</v>
      </c>
      <c r="J780" s="320" t="s">
        <v>201</v>
      </c>
      <c r="K780" s="321" t="s">
        <v>1517</v>
      </c>
      <c r="L780" s="321" t="s">
        <v>3177</v>
      </c>
    </row>
    <row r="781" spans="1:12" ht="14.4">
      <c r="A781" s="314">
        <v>1854301</v>
      </c>
      <c r="B781" s="315" t="s">
        <v>3178</v>
      </c>
      <c r="C781" s="315" t="s">
        <v>1217</v>
      </c>
      <c r="D781" s="316" t="s">
        <v>3179</v>
      </c>
      <c r="E781" s="317" t="s">
        <v>83</v>
      </c>
      <c r="F781" s="315" t="s">
        <v>1383</v>
      </c>
      <c r="G781" s="316" t="s">
        <v>206</v>
      </c>
      <c r="H781" s="322" t="s">
        <v>1483</v>
      </c>
      <c r="I781" s="319" t="s">
        <v>1410</v>
      </c>
      <c r="J781" s="320" t="s">
        <v>1525</v>
      </c>
      <c r="K781" s="321" t="s">
        <v>1517</v>
      </c>
      <c r="L781" s="321" t="s">
        <v>1518</v>
      </c>
    </row>
    <row r="782" spans="1:12" ht="14.4">
      <c r="A782" s="314">
        <v>1854401</v>
      </c>
      <c r="B782" s="315" t="s">
        <v>3180</v>
      </c>
      <c r="C782" s="315" t="s">
        <v>1218</v>
      </c>
      <c r="D782" s="316" t="s">
        <v>3181</v>
      </c>
      <c r="E782" s="317" t="s">
        <v>83</v>
      </c>
      <c r="F782" s="315" t="s">
        <v>1383</v>
      </c>
      <c r="G782" s="316" t="s">
        <v>1446</v>
      </c>
      <c r="H782" s="322" t="s">
        <v>1442</v>
      </c>
      <c r="I782" s="319" t="s">
        <v>1381</v>
      </c>
      <c r="J782" s="320" t="s">
        <v>1525</v>
      </c>
      <c r="K782" s="321" t="s">
        <v>1517</v>
      </c>
      <c r="L782" s="321" t="s">
        <v>1518</v>
      </c>
    </row>
    <row r="783" spans="1:12" ht="14.4">
      <c r="A783" s="314">
        <v>1854501</v>
      </c>
      <c r="B783" s="315" t="s">
        <v>3182</v>
      </c>
      <c r="C783" s="315" t="s">
        <v>1219</v>
      </c>
      <c r="D783" s="316" t="s">
        <v>3183</v>
      </c>
      <c r="E783" s="317" t="s">
        <v>83</v>
      </c>
      <c r="F783" s="315" t="s">
        <v>83</v>
      </c>
      <c r="G783" s="316" t="s">
        <v>1582</v>
      </c>
      <c r="H783" s="322" t="s">
        <v>1459</v>
      </c>
      <c r="I783" s="319" t="s">
        <v>1583</v>
      </c>
      <c r="J783" s="320" t="s">
        <v>1525</v>
      </c>
      <c r="K783" s="321" t="s">
        <v>1517</v>
      </c>
      <c r="L783" s="321" t="s">
        <v>1518</v>
      </c>
    </row>
    <row r="784" spans="1:12" ht="14.4">
      <c r="A784" s="323">
        <v>1855801</v>
      </c>
      <c r="B784" s="315" t="s">
        <v>3184</v>
      </c>
      <c r="C784" s="315" t="s">
        <v>1220</v>
      </c>
      <c r="D784" s="316" t="s">
        <v>3185</v>
      </c>
      <c r="E784" s="317" t="s">
        <v>1516</v>
      </c>
      <c r="F784" s="318" t="s">
        <v>1388</v>
      </c>
      <c r="G784" s="319" t="s">
        <v>1644</v>
      </c>
      <c r="H784" s="322" t="s">
        <v>1453</v>
      </c>
      <c r="I784" s="319" t="s">
        <v>1645</v>
      </c>
      <c r="J784" s="320" t="s">
        <v>208</v>
      </c>
      <c r="K784" s="321" t="s">
        <v>1517</v>
      </c>
      <c r="L784" s="321" t="s">
        <v>1518</v>
      </c>
    </row>
    <row r="785" spans="1:12" ht="14.4">
      <c r="A785" s="323">
        <v>1855901</v>
      </c>
      <c r="B785" s="315" t="s">
        <v>3186</v>
      </c>
      <c r="C785" s="315" t="s">
        <v>1221</v>
      </c>
      <c r="D785" s="316" t="s">
        <v>3187</v>
      </c>
      <c r="E785" s="317" t="s">
        <v>1516</v>
      </c>
      <c r="F785" s="318" t="s">
        <v>83</v>
      </c>
      <c r="G785" s="319" t="s">
        <v>1644</v>
      </c>
      <c r="H785" s="322" t="s">
        <v>1453</v>
      </c>
      <c r="I785" s="319" t="s">
        <v>1645</v>
      </c>
      <c r="J785" s="320" t="s">
        <v>208</v>
      </c>
      <c r="K785" s="321" t="s">
        <v>1517</v>
      </c>
      <c r="L785" s="321" t="s">
        <v>1518</v>
      </c>
    </row>
    <row r="786" spans="1:12" ht="14.4">
      <c r="A786" s="323">
        <v>1857101</v>
      </c>
      <c r="B786" s="315" t="s">
        <v>3188</v>
      </c>
      <c r="C786" s="315" t="s">
        <v>1222</v>
      </c>
      <c r="D786" s="316" t="s">
        <v>3189</v>
      </c>
      <c r="E786" s="317" t="s">
        <v>1516</v>
      </c>
      <c r="F786" s="318" t="s">
        <v>1383</v>
      </c>
      <c r="G786" s="319" t="s">
        <v>214</v>
      </c>
      <c r="H786" s="322" t="s">
        <v>1478</v>
      </c>
      <c r="I786" s="319" t="s">
        <v>1479</v>
      </c>
      <c r="J786" s="320" t="s">
        <v>208</v>
      </c>
      <c r="K786" s="321" t="s">
        <v>1517</v>
      </c>
      <c r="L786" s="321" t="s">
        <v>1518</v>
      </c>
    </row>
    <row r="787" spans="1:12" ht="14.4">
      <c r="A787" s="323">
        <v>1857102</v>
      </c>
      <c r="B787" s="315" t="s">
        <v>3190</v>
      </c>
      <c r="C787" s="315" t="s">
        <v>1223</v>
      </c>
      <c r="D787" s="316" t="s">
        <v>3191</v>
      </c>
      <c r="E787" s="317" t="s">
        <v>1516</v>
      </c>
      <c r="F787" s="318" t="s">
        <v>1382</v>
      </c>
      <c r="G787" s="319" t="s">
        <v>214</v>
      </c>
      <c r="H787" s="322" t="s">
        <v>1478</v>
      </c>
      <c r="I787" s="319" t="s">
        <v>1479</v>
      </c>
      <c r="J787" s="320" t="s">
        <v>208</v>
      </c>
      <c r="K787" s="321" t="s">
        <v>1517</v>
      </c>
      <c r="L787" s="321" t="s">
        <v>1518</v>
      </c>
    </row>
    <row r="788" spans="1:12" ht="14.4">
      <c r="A788" s="323">
        <v>1857106</v>
      </c>
      <c r="B788" s="315" t="s">
        <v>3192</v>
      </c>
      <c r="C788" s="315" t="s">
        <v>1224</v>
      </c>
      <c r="D788" s="316" t="s">
        <v>3193</v>
      </c>
      <c r="E788" s="317" t="s">
        <v>1516</v>
      </c>
      <c r="F788" s="318" t="s">
        <v>1382</v>
      </c>
      <c r="G788" s="319" t="s">
        <v>214</v>
      </c>
      <c r="H788" s="322" t="s">
        <v>1478</v>
      </c>
      <c r="I788" s="319" t="s">
        <v>1479</v>
      </c>
      <c r="J788" s="320" t="s">
        <v>208</v>
      </c>
      <c r="K788" s="321" t="s">
        <v>1517</v>
      </c>
      <c r="L788" s="321" t="s">
        <v>1518</v>
      </c>
    </row>
    <row r="789" spans="1:12" ht="14.4">
      <c r="A789" s="323">
        <v>1857301</v>
      </c>
      <c r="B789" s="315" t="s">
        <v>3194</v>
      </c>
      <c r="C789" s="315" t="s">
        <v>1225</v>
      </c>
      <c r="D789" s="316" t="s">
        <v>3195</v>
      </c>
      <c r="E789" s="317" t="s">
        <v>1516</v>
      </c>
      <c r="F789" s="318" t="s">
        <v>83</v>
      </c>
      <c r="G789" s="319" t="s">
        <v>1480</v>
      </c>
      <c r="H789" s="322" t="s">
        <v>1448</v>
      </c>
      <c r="I789" s="319" t="s">
        <v>1481</v>
      </c>
      <c r="J789" s="320" t="s">
        <v>208</v>
      </c>
      <c r="K789" s="321" t="s">
        <v>1517</v>
      </c>
      <c r="L789" s="321" t="s">
        <v>1518</v>
      </c>
    </row>
    <row r="790" spans="1:12" ht="14.4">
      <c r="A790" s="314">
        <v>1857501</v>
      </c>
      <c r="B790" s="315" t="s">
        <v>3196</v>
      </c>
      <c r="C790" s="315" t="s">
        <v>1226</v>
      </c>
      <c r="D790" s="316" t="s">
        <v>3197</v>
      </c>
      <c r="E790" s="317" t="s">
        <v>1383</v>
      </c>
      <c r="F790" s="315" t="s">
        <v>1383</v>
      </c>
      <c r="G790" s="316" t="s">
        <v>1656</v>
      </c>
      <c r="H790" s="322" t="s">
        <v>1469</v>
      </c>
      <c r="I790" s="319" t="s">
        <v>1428</v>
      </c>
      <c r="J790" s="320" t="s">
        <v>1529</v>
      </c>
      <c r="K790" s="321" t="s">
        <v>1517</v>
      </c>
      <c r="L790" s="321" t="s">
        <v>1518</v>
      </c>
    </row>
    <row r="791" spans="1:12" ht="14.4">
      <c r="A791" s="314">
        <v>1857701</v>
      </c>
      <c r="B791" s="315" t="s">
        <v>3198</v>
      </c>
      <c r="C791" s="315" t="s">
        <v>1227</v>
      </c>
      <c r="D791" s="316" t="s">
        <v>3199</v>
      </c>
      <c r="E791" s="317" t="s">
        <v>83</v>
      </c>
      <c r="F791" s="315" t="s">
        <v>1383</v>
      </c>
      <c r="G791" s="316" t="s">
        <v>215</v>
      </c>
      <c r="H791" s="322" t="s">
        <v>1460</v>
      </c>
      <c r="I791" s="319" t="s">
        <v>1395</v>
      </c>
      <c r="J791" s="320" t="s">
        <v>1525</v>
      </c>
      <c r="K791" s="321" t="s">
        <v>1517</v>
      </c>
      <c r="L791" s="321" t="s">
        <v>1518</v>
      </c>
    </row>
    <row r="792" spans="1:12" ht="14.4">
      <c r="A792" s="314">
        <v>1857801</v>
      </c>
      <c r="B792" s="315" t="s">
        <v>3200</v>
      </c>
      <c r="C792" s="315" t="s">
        <v>1228</v>
      </c>
      <c r="D792" s="316" t="s">
        <v>3201</v>
      </c>
      <c r="E792" s="317" t="s">
        <v>1383</v>
      </c>
      <c r="F792" s="315" t="s">
        <v>83</v>
      </c>
      <c r="G792" s="316" t="s">
        <v>1595</v>
      </c>
      <c r="H792" s="322" t="s">
        <v>1471</v>
      </c>
      <c r="I792" s="319" t="s">
        <v>1427</v>
      </c>
      <c r="J792" s="320" t="s">
        <v>1529</v>
      </c>
      <c r="K792" s="321" t="s">
        <v>1517</v>
      </c>
      <c r="L792" s="321" t="s">
        <v>1518</v>
      </c>
    </row>
    <row r="793" spans="1:12" ht="14.4">
      <c r="A793" s="314">
        <v>1858001</v>
      </c>
      <c r="B793" s="315" t="s">
        <v>3202</v>
      </c>
      <c r="C793" s="315" t="s">
        <v>1229</v>
      </c>
      <c r="D793" s="316" t="s">
        <v>3203</v>
      </c>
      <c r="E793" s="317" t="s">
        <v>83</v>
      </c>
      <c r="F793" s="315" t="s">
        <v>83</v>
      </c>
      <c r="G793" s="316" t="s">
        <v>199</v>
      </c>
      <c r="H793" s="322" t="s">
        <v>1524</v>
      </c>
      <c r="I793" s="319" t="s">
        <v>1405</v>
      </c>
      <c r="J793" s="320" t="s">
        <v>1525</v>
      </c>
      <c r="K793" s="321" t="s">
        <v>1517</v>
      </c>
      <c r="L793" s="321" t="s">
        <v>1518</v>
      </c>
    </row>
    <row r="794" spans="1:12" ht="14.4">
      <c r="A794" s="323">
        <v>1858301</v>
      </c>
      <c r="B794" s="315" t="s">
        <v>3204</v>
      </c>
      <c r="C794" s="315" t="s">
        <v>1230</v>
      </c>
      <c r="D794" s="316" t="s">
        <v>3205</v>
      </c>
      <c r="E794" s="317" t="s">
        <v>1516</v>
      </c>
      <c r="F794" s="318" t="s">
        <v>1383</v>
      </c>
      <c r="G794" s="319" t="s">
        <v>1605</v>
      </c>
      <c r="H794" s="322" t="s">
        <v>1456</v>
      </c>
      <c r="I794" s="319" t="s">
        <v>1606</v>
      </c>
      <c r="J794" s="320" t="s">
        <v>208</v>
      </c>
      <c r="K794" s="321" t="s">
        <v>1517</v>
      </c>
      <c r="L794" s="321" t="s">
        <v>1518</v>
      </c>
    </row>
    <row r="795" spans="1:12" ht="14.4">
      <c r="A795" s="323">
        <v>1858501</v>
      </c>
      <c r="B795" s="315" t="s">
        <v>3206</v>
      </c>
      <c r="C795" s="315" t="s">
        <v>1231</v>
      </c>
      <c r="D795" s="316" t="s">
        <v>3207</v>
      </c>
      <c r="E795" s="317" t="s">
        <v>1516</v>
      </c>
      <c r="F795" s="318" t="s">
        <v>83</v>
      </c>
      <c r="G795" s="319" t="s">
        <v>1605</v>
      </c>
      <c r="H795" s="322" t="s">
        <v>1456</v>
      </c>
      <c r="I795" s="319" t="s">
        <v>1606</v>
      </c>
      <c r="J795" s="320" t="s">
        <v>208</v>
      </c>
      <c r="K795" s="321" t="s">
        <v>1517</v>
      </c>
      <c r="L795" s="321" t="s">
        <v>1518</v>
      </c>
    </row>
    <row r="796" spans="1:12" ht="14.4">
      <c r="A796" s="314">
        <v>1858901</v>
      </c>
      <c r="B796" s="315" t="s">
        <v>3208</v>
      </c>
      <c r="C796" s="315" t="s">
        <v>1232</v>
      </c>
      <c r="D796" s="316" t="s">
        <v>3209</v>
      </c>
      <c r="E796" s="317" t="s">
        <v>1383</v>
      </c>
      <c r="F796" s="315" t="s">
        <v>1385</v>
      </c>
      <c r="G796" s="316" t="s">
        <v>203</v>
      </c>
      <c r="H796" s="322" t="s">
        <v>1976</v>
      </c>
      <c r="I796" s="319" t="s">
        <v>1977</v>
      </c>
      <c r="J796" s="320" t="s">
        <v>1529</v>
      </c>
      <c r="K796" s="321" t="s">
        <v>1521</v>
      </c>
      <c r="L796" s="321" t="s">
        <v>1530</v>
      </c>
    </row>
    <row r="797" spans="1:12" ht="14.4">
      <c r="A797" s="323">
        <v>1859001</v>
      </c>
      <c r="B797" s="315" t="s">
        <v>3210</v>
      </c>
      <c r="C797" s="315" t="s">
        <v>1233</v>
      </c>
      <c r="D797" s="316" t="s">
        <v>3211</v>
      </c>
      <c r="E797" s="317" t="s">
        <v>1516</v>
      </c>
      <c r="F797" s="318" t="s">
        <v>1383</v>
      </c>
      <c r="G797" s="319" t="s">
        <v>1550</v>
      </c>
      <c r="H797" s="322" t="s">
        <v>1447</v>
      </c>
      <c r="I797" s="319" t="s">
        <v>1551</v>
      </c>
      <c r="J797" s="320" t="s">
        <v>208</v>
      </c>
      <c r="K797" s="321" t="s">
        <v>1517</v>
      </c>
      <c r="L797" s="321" t="s">
        <v>1518</v>
      </c>
    </row>
    <row r="798" spans="1:12" ht="14.4">
      <c r="A798" s="323">
        <v>1859002</v>
      </c>
      <c r="B798" s="315" t="s">
        <v>3212</v>
      </c>
      <c r="C798" s="315" t="s">
        <v>1234</v>
      </c>
      <c r="D798" s="316" t="s">
        <v>3213</v>
      </c>
      <c r="E798" s="317" t="s">
        <v>1516</v>
      </c>
      <c r="F798" s="318" t="s">
        <v>1382</v>
      </c>
      <c r="G798" s="319" t="s">
        <v>1550</v>
      </c>
      <c r="H798" s="322" t="s">
        <v>1447</v>
      </c>
      <c r="I798" s="319" t="s">
        <v>1551</v>
      </c>
      <c r="J798" s="320" t="s">
        <v>208</v>
      </c>
      <c r="K798" s="321" t="s">
        <v>1517</v>
      </c>
      <c r="L798" s="321" t="s">
        <v>1518</v>
      </c>
    </row>
    <row r="799" spans="1:12" ht="14.4">
      <c r="A799" s="323">
        <v>1859101</v>
      </c>
      <c r="B799" s="315" t="s">
        <v>3214</v>
      </c>
      <c r="C799" s="315" t="s">
        <v>1235</v>
      </c>
      <c r="D799" s="316" t="s">
        <v>3215</v>
      </c>
      <c r="E799" s="317" t="s">
        <v>1516</v>
      </c>
      <c r="F799" s="318" t="s">
        <v>83</v>
      </c>
      <c r="G799" s="319" t="s">
        <v>197</v>
      </c>
      <c r="H799" s="322" t="s">
        <v>1477</v>
      </c>
      <c r="I799" s="319" t="s">
        <v>1380</v>
      </c>
      <c r="J799" s="320" t="s">
        <v>208</v>
      </c>
      <c r="K799" s="321" t="s">
        <v>1517</v>
      </c>
      <c r="L799" s="321" t="s">
        <v>1518</v>
      </c>
    </row>
    <row r="800" spans="1:12" ht="14.4">
      <c r="A800" s="314">
        <v>1859601</v>
      </c>
      <c r="B800" s="315" t="s">
        <v>3216</v>
      </c>
      <c r="C800" s="315" t="s">
        <v>1236</v>
      </c>
      <c r="D800" s="316" t="s">
        <v>3217</v>
      </c>
      <c r="E800" s="317" t="s">
        <v>100</v>
      </c>
      <c r="F800" s="315" t="s">
        <v>1388</v>
      </c>
      <c r="G800" s="316" t="s">
        <v>1472</v>
      </c>
      <c r="H800" s="322" t="s">
        <v>1473</v>
      </c>
      <c r="I800" s="319" t="s">
        <v>1474</v>
      </c>
      <c r="J800" s="320" t="s">
        <v>1561</v>
      </c>
      <c r="K800" s="321" t="s">
        <v>1517</v>
      </c>
      <c r="L800" s="321" t="s">
        <v>1518</v>
      </c>
    </row>
    <row r="801" spans="1:12" ht="14.4">
      <c r="A801" s="314">
        <v>1859602</v>
      </c>
      <c r="B801" s="315" t="s">
        <v>3218</v>
      </c>
      <c r="C801" s="315" t="s">
        <v>1237</v>
      </c>
      <c r="D801" s="316" t="s">
        <v>3219</v>
      </c>
      <c r="E801" s="317" t="s">
        <v>100</v>
      </c>
      <c r="F801" s="315" t="s">
        <v>1382</v>
      </c>
      <c r="G801" s="316" t="s">
        <v>1472</v>
      </c>
      <c r="H801" s="322" t="s">
        <v>1473</v>
      </c>
      <c r="I801" s="319" t="s">
        <v>1474</v>
      </c>
      <c r="J801" s="320" t="s">
        <v>1561</v>
      </c>
      <c r="K801" s="321" t="s">
        <v>1517</v>
      </c>
      <c r="L801" s="321" t="s">
        <v>1518</v>
      </c>
    </row>
    <row r="802" spans="1:12" ht="14.4">
      <c r="A802" s="314">
        <v>1859603</v>
      </c>
      <c r="B802" s="315" t="s">
        <v>3220</v>
      </c>
      <c r="C802" s="315" t="s">
        <v>1238</v>
      </c>
      <c r="D802" s="316" t="s">
        <v>3221</v>
      </c>
      <c r="E802" s="317" t="s">
        <v>100</v>
      </c>
      <c r="F802" s="315" t="s">
        <v>1382</v>
      </c>
      <c r="G802" s="316" t="s">
        <v>1472</v>
      </c>
      <c r="H802" s="322" t="s">
        <v>1473</v>
      </c>
      <c r="I802" s="319" t="s">
        <v>1474</v>
      </c>
      <c r="J802" s="320" t="s">
        <v>1561</v>
      </c>
      <c r="K802" s="321" t="s">
        <v>1517</v>
      </c>
      <c r="L802" s="321" t="s">
        <v>1518</v>
      </c>
    </row>
    <row r="803" spans="1:12" ht="14.4">
      <c r="A803" s="314">
        <v>1859801</v>
      </c>
      <c r="B803" s="315" t="s">
        <v>3222</v>
      </c>
      <c r="C803" s="315" t="s">
        <v>1239</v>
      </c>
      <c r="D803" s="316" t="s">
        <v>3223</v>
      </c>
      <c r="E803" s="317" t="s">
        <v>100</v>
      </c>
      <c r="F803" s="315" t="s">
        <v>83</v>
      </c>
      <c r="G803" s="316" t="s">
        <v>204</v>
      </c>
      <c r="H803" s="322" t="s">
        <v>1475</v>
      </c>
      <c r="I803" s="319" t="s">
        <v>1399</v>
      </c>
      <c r="J803" s="320" t="s">
        <v>1561</v>
      </c>
      <c r="K803" s="321" t="s">
        <v>1517</v>
      </c>
      <c r="L803" s="321" t="s">
        <v>1518</v>
      </c>
    </row>
    <row r="804" spans="1:12" ht="14.4">
      <c r="A804" s="314">
        <v>1860001</v>
      </c>
      <c r="B804" s="315" t="s">
        <v>3224</v>
      </c>
      <c r="C804" s="315" t="s">
        <v>1240</v>
      </c>
      <c r="D804" s="316" t="s">
        <v>3225</v>
      </c>
      <c r="E804" s="317" t="s">
        <v>100</v>
      </c>
      <c r="F804" s="315" t="s">
        <v>1383</v>
      </c>
      <c r="G804" s="316" t="s">
        <v>1778</v>
      </c>
      <c r="H804" s="322" t="s">
        <v>1779</v>
      </c>
      <c r="I804" s="319" t="s">
        <v>1413</v>
      </c>
      <c r="J804" s="320" t="s">
        <v>1561</v>
      </c>
      <c r="K804" s="321" t="s">
        <v>1517</v>
      </c>
      <c r="L804" s="321" t="s">
        <v>1518</v>
      </c>
    </row>
    <row r="805" spans="1:12" ht="14.4">
      <c r="A805" s="314">
        <v>1860002</v>
      </c>
      <c r="B805" s="315" t="s">
        <v>3226</v>
      </c>
      <c r="C805" s="315" t="s">
        <v>1241</v>
      </c>
      <c r="D805" s="316" t="s">
        <v>3227</v>
      </c>
      <c r="E805" s="317" t="s">
        <v>100</v>
      </c>
      <c r="F805" s="315" t="s">
        <v>1382</v>
      </c>
      <c r="G805" s="316" t="s">
        <v>1778</v>
      </c>
      <c r="H805" s="322" t="s">
        <v>1779</v>
      </c>
      <c r="I805" s="319" t="s">
        <v>1413</v>
      </c>
      <c r="J805" s="320" t="s">
        <v>1561</v>
      </c>
      <c r="K805" s="321" t="s">
        <v>1517</v>
      </c>
      <c r="L805" s="321" t="s">
        <v>1518</v>
      </c>
    </row>
    <row r="806" spans="1:12" ht="14.4">
      <c r="A806" s="314">
        <v>1860003</v>
      </c>
      <c r="B806" s="315" t="s">
        <v>3228</v>
      </c>
      <c r="C806" s="315" t="s">
        <v>1242</v>
      </c>
      <c r="D806" s="316" t="s">
        <v>3229</v>
      </c>
      <c r="E806" s="317" t="s">
        <v>100</v>
      </c>
      <c r="F806" s="315" t="s">
        <v>1382</v>
      </c>
      <c r="G806" s="316" t="s">
        <v>1778</v>
      </c>
      <c r="H806" s="322" t="s">
        <v>1779</v>
      </c>
      <c r="I806" s="319" t="s">
        <v>1413</v>
      </c>
      <c r="J806" s="320" t="s">
        <v>1561</v>
      </c>
      <c r="K806" s="321" t="s">
        <v>1517</v>
      </c>
      <c r="L806" s="321" t="s">
        <v>1518</v>
      </c>
    </row>
    <row r="807" spans="1:12" ht="14.4">
      <c r="A807" s="314">
        <v>1860201</v>
      </c>
      <c r="B807" s="315" t="s">
        <v>3230</v>
      </c>
      <c r="C807" s="315" t="s">
        <v>1243</v>
      </c>
      <c r="D807" s="316" t="s">
        <v>3231</v>
      </c>
      <c r="E807" s="317" t="s">
        <v>100</v>
      </c>
      <c r="F807" s="315" t="s">
        <v>83</v>
      </c>
      <c r="G807" s="316" t="s">
        <v>204</v>
      </c>
      <c r="H807" s="322" t="s">
        <v>1475</v>
      </c>
      <c r="I807" s="319" t="s">
        <v>1399</v>
      </c>
      <c r="J807" s="320" t="s">
        <v>1561</v>
      </c>
      <c r="K807" s="321" t="s">
        <v>1517</v>
      </c>
      <c r="L807" s="321" t="s">
        <v>1518</v>
      </c>
    </row>
    <row r="808" spans="1:12" ht="14.4">
      <c r="A808" s="314">
        <v>1860601</v>
      </c>
      <c r="B808" s="315" t="s">
        <v>3232</v>
      </c>
      <c r="C808" s="315" t="s">
        <v>1244</v>
      </c>
      <c r="D808" s="316" t="s">
        <v>3233</v>
      </c>
      <c r="E808" s="317" t="s">
        <v>146</v>
      </c>
      <c r="F808" s="315" t="s">
        <v>1388</v>
      </c>
      <c r="G808" s="316" t="s">
        <v>534</v>
      </c>
      <c r="H808" s="322" t="s">
        <v>1445</v>
      </c>
      <c r="I808" s="319" t="s">
        <v>1890</v>
      </c>
      <c r="J808" s="320" t="s">
        <v>201</v>
      </c>
      <c r="K808" s="321" t="s">
        <v>1517</v>
      </c>
      <c r="L808" s="321" t="s">
        <v>1518</v>
      </c>
    </row>
    <row r="809" spans="1:12" ht="14.4">
      <c r="A809" s="314">
        <v>1860701</v>
      </c>
      <c r="B809" s="315" t="s">
        <v>3234</v>
      </c>
      <c r="C809" s="315" t="s">
        <v>1245</v>
      </c>
      <c r="D809" s="316" t="s">
        <v>3235</v>
      </c>
      <c r="E809" s="317" t="s">
        <v>1544</v>
      </c>
      <c r="F809" s="315" t="s">
        <v>1383</v>
      </c>
      <c r="G809" s="316" t="s">
        <v>200</v>
      </c>
      <c r="H809" s="322" t="s">
        <v>1546</v>
      </c>
      <c r="I809" s="319" t="s">
        <v>1396</v>
      </c>
      <c r="J809" s="320" t="s">
        <v>198</v>
      </c>
      <c r="K809" s="321" t="s">
        <v>1517</v>
      </c>
      <c r="L809" s="321" t="s">
        <v>1518</v>
      </c>
    </row>
    <row r="810" spans="1:12" ht="14.4">
      <c r="A810" s="314">
        <v>1860901</v>
      </c>
      <c r="B810" s="315" t="s">
        <v>3236</v>
      </c>
      <c r="C810" s="315" t="s">
        <v>1246</v>
      </c>
      <c r="D810" s="316" t="s">
        <v>3237</v>
      </c>
      <c r="E810" s="317" t="s">
        <v>1544</v>
      </c>
      <c r="F810" s="315" t="s">
        <v>1383</v>
      </c>
      <c r="G810" s="316" t="s">
        <v>1689</v>
      </c>
      <c r="H810" s="322" t="s">
        <v>1690</v>
      </c>
      <c r="I810" s="319" t="s">
        <v>1691</v>
      </c>
      <c r="J810" s="320" t="s">
        <v>198</v>
      </c>
      <c r="K810" s="321" t="s">
        <v>1517</v>
      </c>
      <c r="L810" s="321" t="s">
        <v>1518</v>
      </c>
    </row>
    <row r="811" spans="1:12" ht="14.4">
      <c r="A811" s="314">
        <v>1861001</v>
      </c>
      <c r="B811" s="315" t="s">
        <v>3238</v>
      </c>
      <c r="C811" s="315" t="s">
        <v>1247</v>
      </c>
      <c r="D811" s="316" t="s">
        <v>3239</v>
      </c>
      <c r="E811" s="317" t="s">
        <v>1544</v>
      </c>
      <c r="F811" s="315" t="s">
        <v>1383</v>
      </c>
      <c r="G811" s="316" t="s">
        <v>1555</v>
      </c>
      <c r="H811" s="322" t="s">
        <v>1556</v>
      </c>
      <c r="I811" s="319" t="s">
        <v>1557</v>
      </c>
      <c r="J811" s="320" t="s">
        <v>198</v>
      </c>
      <c r="K811" s="321" t="s">
        <v>1517</v>
      </c>
      <c r="L811" s="321" t="s">
        <v>1518</v>
      </c>
    </row>
    <row r="812" spans="1:12" ht="14.4">
      <c r="A812" s="314">
        <v>1861101</v>
      </c>
      <c r="B812" s="315" t="s">
        <v>3240</v>
      </c>
      <c r="C812" s="315" t="s">
        <v>1248</v>
      </c>
      <c r="D812" s="316" t="s">
        <v>3241</v>
      </c>
      <c r="E812" s="317" t="s">
        <v>146</v>
      </c>
      <c r="F812" s="315" t="s">
        <v>1383</v>
      </c>
      <c r="G812" s="316" t="s">
        <v>1439</v>
      </c>
      <c r="H812" s="322" t="s">
        <v>1476</v>
      </c>
      <c r="I812" s="319" t="s">
        <v>1409</v>
      </c>
      <c r="J812" s="320" t="s">
        <v>201</v>
      </c>
      <c r="K812" s="321" t="s">
        <v>1517</v>
      </c>
      <c r="L812" s="321" t="s">
        <v>1518</v>
      </c>
    </row>
    <row r="813" spans="1:12" ht="14.4">
      <c r="A813" s="314">
        <v>1861201</v>
      </c>
      <c r="B813" s="315" t="s">
        <v>3242</v>
      </c>
      <c r="C813" s="315" t="s">
        <v>1249</v>
      </c>
      <c r="D813" s="316" t="s">
        <v>3243</v>
      </c>
      <c r="E813" s="317" t="s">
        <v>1544</v>
      </c>
      <c r="F813" s="315" t="s">
        <v>83</v>
      </c>
      <c r="G813" s="316" t="s">
        <v>1555</v>
      </c>
      <c r="H813" s="322" t="s">
        <v>1556</v>
      </c>
      <c r="I813" s="319" t="s">
        <v>1557</v>
      </c>
      <c r="J813" s="320" t="s">
        <v>198</v>
      </c>
      <c r="K813" s="321" t="s">
        <v>1517</v>
      </c>
      <c r="L813" s="321" t="s">
        <v>1518</v>
      </c>
    </row>
    <row r="814" spans="1:12" ht="14.4">
      <c r="A814" s="314">
        <v>1861401</v>
      </c>
      <c r="B814" s="315" t="s">
        <v>3244</v>
      </c>
      <c r="C814" s="315" t="s">
        <v>1250</v>
      </c>
      <c r="D814" s="316" t="s">
        <v>3245</v>
      </c>
      <c r="E814" s="317" t="s">
        <v>83</v>
      </c>
      <c r="F814" s="315" t="s">
        <v>1390</v>
      </c>
      <c r="G814" s="316" t="s">
        <v>206</v>
      </c>
      <c r="H814" s="322" t="s">
        <v>1483</v>
      </c>
      <c r="I814" s="319" t="s">
        <v>1410</v>
      </c>
      <c r="J814" s="320" t="s">
        <v>1525</v>
      </c>
      <c r="K814" s="321" t="s">
        <v>1521</v>
      </c>
      <c r="L814" s="321" t="s">
        <v>1518</v>
      </c>
    </row>
    <row r="815" spans="1:12" ht="14.4">
      <c r="A815" s="314">
        <v>1861402</v>
      </c>
      <c r="B815" s="315" t="s">
        <v>3246</v>
      </c>
      <c r="C815" s="315" t="s">
        <v>1251</v>
      </c>
      <c r="D815" s="316" t="s">
        <v>3247</v>
      </c>
      <c r="E815" s="317" t="s">
        <v>83</v>
      </c>
      <c r="F815" s="315" t="s">
        <v>1387</v>
      </c>
      <c r="G815" s="316" t="s">
        <v>206</v>
      </c>
      <c r="H815" s="322" t="s">
        <v>1483</v>
      </c>
      <c r="I815" s="319" t="s">
        <v>1410</v>
      </c>
      <c r="J815" s="320" t="s">
        <v>1525</v>
      </c>
      <c r="K815" s="321" t="s">
        <v>1521</v>
      </c>
      <c r="L815" s="321" t="s">
        <v>1518</v>
      </c>
    </row>
    <row r="816" spans="1:12" ht="14.4">
      <c r="A816" s="314">
        <v>1861801</v>
      </c>
      <c r="B816" s="315" t="s">
        <v>3248</v>
      </c>
      <c r="C816" s="315" t="s">
        <v>1252</v>
      </c>
      <c r="D816" s="316" t="s">
        <v>3249</v>
      </c>
      <c r="E816" s="317" t="s">
        <v>146</v>
      </c>
      <c r="F816" s="315" t="s">
        <v>1383</v>
      </c>
      <c r="G816" s="316" t="s">
        <v>1732</v>
      </c>
      <c r="H816" s="322" t="s">
        <v>1444</v>
      </c>
      <c r="I816" s="319" t="s">
        <v>1733</v>
      </c>
      <c r="J816" s="320" t="s">
        <v>201</v>
      </c>
      <c r="K816" s="321" t="s">
        <v>1517</v>
      </c>
      <c r="L816" s="321" t="s">
        <v>1518</v>
      </c>
    </row>
    <row r="817" spans="1:12" ht="14.4">
      <c r="A817" s="314">
        <v>1861802</v>
      </c>
      <c r="B817" s="315" t="s">
        <v>3250</v>
      </c>
      <c r="C817" s="315" t="s">
        <v>1253</v>
      </c>
      <c r="D817" s="316" t="s">
        <v>3251</v>
      </c>
      <c r="E817" s="317" t="s">
        <v>146</v>
      </c>
      <c r="F817" s="315" t="s">
        <v>1382</v>
      </c>
      <c r="G817" s="316" t="s">
        <v>1732</v>
      </c>
      <c r="H817" s="322" t="s">
        <v>1444</v>
      </c>
      <c r="I817" s="319" t="s">
        <v>1733</v>
      </c>
      <c r="J817" s="320" t="s">
        <v>201</v>
      </c>
      <c r="K817" s="321" t="s">
        <v>1517</v>
      </c>
      <c r="L817" s="321" t="s">
        <v>1518</v>
      </c>
    </row>
    <row r="818" spans="1:12" ht="14.4">
      <c r="A818" s="314">
        <v>1861803</v>
      </c>
      <c r="B818" s="315" t="s">
        <v>3252</v>
      </c>
      <c r="C818" s="315" t="s">
        <v>1254</v>
      </c>
      <c r="D818" s="316" t="s">
        <v>3253</v>
      </c>
      <c r="E818" s="317" t="s">
        <v>146</v>
      </c>
      <c r="F818" s="315" t="s">
        <v>1382</v>
      </c>
      <c r="G818" s="316" t="s">
        <v>1732</v>
      </c>
      <c r="H818" s="322" t="s">
        <v>1444</v>
      </c>
      <c r="I818" s="319" t="s">
        <v>1733</v>
      </c>
      <c r="J818" s="320" t="s">
        <v>201</v>
      </c>
      <c r="K818" s="321" t="s">
        <v>1517</v>
      </c>
      <c r="L818" s="321" t="s">
        <v>1518</v>
      </c>
    </row>
    <row r="819" spans="1:12" ht="14.4">
      <c r="A819" s="314">
        <v>1861810</v>
      </c>
      <c r="B819" s="315" t="s">
        <v>3254</v>
      </c>
      <c r="C819" s="315">
        <v>0</v>
      </c>
      <c r="D819" s="316" t="s">
        <v>3255</v>
      </c>
      <c r="E819" s="317" t="s">
        <v>146</v>
      </c>
      <c r="F819" s="315" t="s">
        <v>1382</v>
      </c>
      <c r="G819" s="316" t="s">
        <v>1732</v>
      </c>
      <c r="H819" s="322" t="s">
        <v>1444</v>
      </c>
      <c r="I819" s="319" t="s">
        <v>1733</v>
      </c>
      <c r="J819" s="320" t="s">
        <v>201</v>
      </c>
      <c r="K819" s="321" t="s">
        <v>3256</v>
      </c>
      <c r="L819" s="321" t="s">
        <v>1518</v>
      </c>
    </row>
    <row r="820" spans="1:12" ht="14.4">
      <c r="A820" s="314">
        <v>1862101</v>
      </c>
      <c r="B820" s="315" t="s">
        <v>3257</v>
      </c>
      <c r="C820" s="315" t="s">
        <v>1255</v>
      </c>
      <c r="D820" s="316" t="s">
        <v>3258</v>
      </c>
      <c r="E820" s="317" t="s">
        <v>100</v>
      </c>
      <c r="F820" s="315" t="s">
        <v>1383</v>
      </c>
      <c r="G820" s="316" t="s">
        <v>204</v>
      </c>
      <c r="H820" s="322" t="s">
        <v>1475</v>
      </c>
      <c r="I820" s="319" t="s">
        <v>1399</v>
      </c>
      <c r="J820" s="320" t="s">
        <v>1561</v>
      </c>
      <c r="K820" s="321" t="s">
        <v>1517</v>
      </c>
      <c r="L820" s="321" t="s">
        <v>1518</v>
      </c>
    </row>
    <row r="821" spans="1:12" ht="14.4">
      <c r="A821" s="314">
        <v>1862102</v>
      </c>
      <c r="B821" s="315" t="s">
        <v>3259</v>
      </c>
      <c r="C821" s="315" t="s">
        <v>1256</v>
      </c>
      <c r="D821" s="316" t="s">
        <v>3260</v>
      </c>
      <c r="E821" s="317" t="s">
        <v>100</v>
      </c>
      <c r="F821" s="315" t="s">
        <v>1382</v>
      </c>
      <c r="G821" s="316" t="s">
        <v>204</v>
      </c>
      <c r="H821" s="322" t="s">
        <v>1475</v>
      </c>
      <c r="I821" s="319" t="s">
        <v>1399</v>
      </c>
      <c r="J821" s="320" t="s">
        <v>1561</v>
      </c>
      <c r="K821" s="321" t="s">
        <v>1517</v>
      </c>
      <c r="L821" s="321" t="s">
        <v>1518</v>
      </c>
    </row>
    <row r="822" spans="1:12" ht="14.4">
      <c r="A822" s="314">
        <v>1862301</v>
      </c>
      <c r="B822" s="315" t="s">
        <v>3261</v>
      </c>
      <c r="C822" s="315" t="s">
        <v>1257</v>
      </c>
      <c r="D822" s="316" t="s">
        <v>3262</v>
      </c>
      <c r="E822" s="317" t="s">
        <v>100</v>
      </c>
      <c r="F822" s="315" t="s">
        <v>83</v>
      </c>
      <c r="G822" s="316" t="s">
        <v>209</v>
      </c>
      <c r="H822" s="322" t="s">
        <v>1482</v>
      </c>
      <c r="I822" s="319" t="s">
        <v>1420</v>
      </c>
      <c r="J822" s="320" t="s">
        <v>1561</v>
      </c>
      <c r="K822" s="321" t="s">
        <v>1517</v>
      </c>
      <c r="L822" s="321" t="s">
        <v>1518</v>
      </c>
    </row>
    <row r="823" spans="1:12" ht="14.4">
      <c r="A823" s="314">
        <v>1863601</v>
      </c>
      <c r="B823" s="315" t="s">
        <v>3263</v>
      </c>
      <c r="C823" s="315" t="s">
        <v>1258</v>
      </c>
      <c r="D823" s="316" t="s">
        <v>3264</v>
      </c>
      <c r="E823" s="317" t="s">
        <v>1544</v>
      </c>
      <c r="F823" s="315" t="s">
        <v>1383</v>
      </c>
      <c r="G823" s="316" t="s">
        <v>1555</v>
      </c>
      <c r="H823" s="322" t="s">
        <v>1556</v>
      </c>
      <c r="I823" s="319" t="s">
        <v>1557</v>
      </c>
      <c r="J823" s="320" t="s">
        <v>198</v>
      </c>
      <c r="K823" s="321" t="s">
        <v>1517</v>
      </c>
      <c r="L823" s="321" t="s">
        <v>1518</v>
      </c>
    </row>
    <row r="824" spans="1:12" ht="14.4">
      <c r="A824" s="314">
        <v>1863602</v>
      </c>
      <c r="B824" s="315" t="s">
        <v>3265</v>
      </c>
      <c r="C824" s="315" t="s">
        <v>1259</v>
      </c>
      <c r="D824" s="316" t="s">
        <v>3266</v>
      </c>
      <c r="E824" s="317" t="s">
        <v>1544</v>
      </c>
      <c r="F824" s="315" t="s">
        <v>1382</v>
      </c>
      <c r="G824" s="316" t="s">
        <v>1555</v>
      </c>
      <c r="H824" s="322" t="s">
        <v>1556</v>
      </c>
      <c r="I824" s="319" t="s">
        <v>1557</v>
      </c>
      <c r="J824" s="320" t="s">
        <v>198</v>
      </c>
      <c r="K824" s="321" t="s">
        <v>1517</v>
      </c>
      <c r="L824" s="321" t="s">
        <v>1518</v>
      </c>
    </row>
    <row r="825" spans="1:12" ht="14.4">
      <c r="A825" s="314">
        <v>1863801</v>
      </c>
      <c r="B825" s="315" t="s">
        <v>3267</v>
      </c>
      <c r="C825" s="315" t="s">
        <v>1260</v>
      </c>
      <c r="D825" s="316" t="s">
        <v>3268</v>
      </c>
      <c r="E825" s="317" t="s">
        <v>1544</v>
      </c>
      <c r="F825" s="315" t="s">
        <v>83</v>
      </c>
      <c r="G825" s="316" t="s">
        <v>1555</v>
      </c>
      <c r="H825" s="322" t="s">
        <v>1556</v>
      </c>
      <c r="I825" s="319" t="s">
        <v>1557</v>
      </c>
      <c r="J825" s="320" t="s">
        <v>198</v>
      </c>
      <c r="K825" s="321" t="s">
        <v>1517</v>
      </c>
      <c r="L825" s="321" t="s">
        <v>1518</v>
      </c>
    </row>
    <row r="826" spans="1:12" ht="14.4">
      <c r="A826" s="314">
        <v>1864301</v>
      </c>
      <c r="B826" s="315" t="s">
        <v>3269</v>
      </c>
      <c r="C826" s="315" t="s">
        <v>1261</v>
      </c>
      <c r="D826" s="316" t="s">
        <v>3270</v>
      </c>
      <c r="E826" s="317" t="s">
        <v>83</v>
      </c>
      <c r="F826" s="315" t="s">
        <v>1390</v>
      </c>
      <c r="G826" s="316" t="s">
        <v>1582</v>
      </c>
      <c r="H826" s="322" t="s">
        <v>1459</v>
      </c>
      <c r="I826" s="319" t="s">
        <v>1583</v>
      </c>
      <c r="J826" s="320" t="s">
        <v>1525</v>
      </c>
      <c r="K826" s="321" t="s">
        <v>1533</v>
      </c>
      <c r="L826" s="321" t="s">
        <v>1518</v>
      </c>
    </row>
    <row r="827" spans="1:12" ht="14.4">
      <c r="A827" s="314">
        <v>1864302</v>
      </c>
      <c r="B827" s="315" t="s">
        <v>3271</v>
      </c>
      <c r="C827" s="315" t="s">
        <v>1262</v>
      </c>
      <c r="D827" s="316" t="s">
        <v>3272</v>
      </c>
      <c r="E827" s="317" t="s">
        <v>83</v>
      </c>
      <c r="F827" s="315" t="s">
        <v>1382</v>
      </c>
      <c r="G827" s="316" t="s">
        <v>1582</v>
      </c>
      <c r="H827" s="322" t="s">
        <v>1459</v>
      </c>
      <c r="I827" s="319" t="s">
        <v>1583</v>
      </c>
      <c r="J827" s="320" t="s">
        <v>1525</v>
      </c>
      <c r="K827" s="321" t="s">
        <v>1517</v>
      </c>
      <c r="L827" s="321" t="s">
        <v>1518</v>
      </c>
    </row>
    <row r="828" spans="1:12" ht="14.4">
      <c r="A828" s="314">
        <v>1864501</v>
      </c>
      <c r="B828" s="315" t="s">
        <v>3273</v>
      </c>
      <c r="C828" s="315" t="s">
        <v>1263</v>
      </c>
      <c r="D828" s="316" t="s">
        <v>3274</v>
      </c>
      <c r="E828" s="317" t="s">
        <v>83</v>
      </c>
      <c r="F828" s="315" t="s">
        <v>83</v>
      </c>
      <c r="G828" s="316" t="s">
        <v>2012</v>
      </c>
      <c r="H828" s="322" t="s">
        <v>1438</v>
      </c>
      <c r="I828" s="319" t="s">
        <v>2013</v>
      </c>
      <c r="J828" s="320" t="s">
        <v>1525</v>
      </c>
      <c r="K828" s="321" t="s">
        <v>1517</v>
      </c>
      <c r="L828" s="321" t="s">
        <v>1518</v>
      </c>
    </row>
    <row r="829" spans="1:12" ht="14.4">
      <c r="A829" s="314">
        <v>1865001</v>
      </c>
      <c r="B829" s="315" t="s">
        <v>3275</v>
      </c>
      <c r="C829" s="315" t="s">
        <v>1264</v>
      </c>
      <c r="D829" s="316" t="s">
        <v>3276</v>
      </c>
      <c r="E829" s="317" t="s">
        <v>1383</v>
      </c>
      <c r="F829" s="315" t="s">
        <v>1383</v>
      </c>
      <c r="G829" s="316" t="s">
        <v>203</v>
      </c>
      <c r="H829" s="322" t="s">
        <v>1976</v>
      </c>
      <c r="I829" s="319" t="s">
        <v>1977</v>
      </c>
      <c r="J829" s="320" t="s">
        <v>1529</v>
      </c>
      <c r="K829" s="321" t="s">
        <v>1517</v>
      </c>
      <c r="L829" s="321" t="s">
        <v>1518</v>
      </c>
    </row>
    <row r="830" spans="1:12" ht="14.4">
      <c r="A830" s="314">
        <v>1865002</v>
      </c>
      <c r="B830" s="315" t="s">
        <v>3277</v>
      </c>
      <c r="C830" s="315" t="s">
        <v>1265</v>
      </c>
      <c r="D830" s="316" t="s">
        <v>3278</v>
      </c>
      <c r="E830" s="317" t="s">
        <v>1383</v>
      </c>
      <c r="F830" s="315" t="s">
        <v>1382</v>
      </c>
      <c r="G830" s="316" t="s">
        <v>203</v>
      </c>
      <c r="H830" s="322" t="s">
        <v>1976</v>
      </c>
      <c r="I830" s="319" t="s">
        <v>1977</v>
      </c>
      <c r="J830" s="320" t="s">
        <v>1529</v>
      </c>
      <c r="K830" s="321" t="s">
        <v>1517</v>
      </c>
      <c r="L830" s="321" t="s">
        <v>1518</v>
      </c>
    </row>
    <row r="831" spans="1:12" ht="14.4">
      <c r="A831" s="314">
        <v>1865201</v>
      </c>
      <c r="B831" s="315" t="s">
        <v>3279</v>
      </c>
      <c r="C831" s="315" t="s">
        <v>1266</v>
      </c>
      <c r="D831" s="316" t="s">
        <v>3280</v>
      </c>
      <c r="E831" s="317" t="s">
        <v>1383</v>
      </c>
      <c r="F831" s="315" t="s">
        <v>83</v>
      </c>
      <c r="G831" s="316" t="s">
        <v>1620</v>
      </c>
      <c r="H831" s="322" t="s">
        <v>1621</v>
      </c>
      <c r="I831" s="319" t="s">
        <v>1622</v>
      </c>
      <c r="J831" s="320" t="s">
        <v>1529</v>
      </c>
      <c r="K831" s="321" t="s">
        <v>1517</v>
      </c>
      <c r="L831" s="321" t="s">
        <v>1518</v>
      </c>
    </row>
    <row r="832" spans="1:12" ht="14.4">
      <c r="A832" s="314">
        <v>1866401</v>
      </c>
      <c r="B832" s="315" t="s">
        <v>3281</v>
      </c>
      <c r="C832" s="315" t="s">
        <v>1267</v>
      </c>
      <c r="D832" s="316" t="s">
        <v>3282</v>
      </c>
      <c r="E832" s="317" t="s">
        <v>1383</v>
      </c>
      <c r="F832" s="315" t="s">
        <v>1383</v>
      </c>
      <c r="G832" s="316" t="s">
        <v>1620</v>
      </c>
      <c r="H832" s="322" t="s">
        <v>1621</v>
      </c>
      <c r="I832" s="319" t="s">
        <v>1622</v>
      </c>
      <c r="J832" s="320" t="s">
        <v>1529</v>
      </c>
      <c r="K832" s="321" t="s">
        <v>1517</v>
      </c>
      <c r="L832" s="321" t="s">
        <v>1518</v>
      </c>
    </row>
    <row r="833" spans="1:12" ht="14.4">
      <c r="A833" s="314">
        <v>1866402</v>
      </c>
      <c r="B833" s="315" t="s">
        <v>3283</v>
      </c>
      <c r="C833" s="315" t="s">
        <v>1268</v>
      </c>
      <c r="D833" s="316" t="s">
        <v>3284</v>
      </c>
      <c r="E833" s="317" t="s">
        <v>1383</v>
      </c>
      <c r="F833" s="315" t="s">
        <v>1382</v>
      </c>
      <c r="G833" s="316" t="s">
        <v>1620</v>
      </c>
      <c r="H833" s="322" t="s">
        <v>1621</v>
      </c>
      <c r="I833" s="319" t="s">
        <v>1622</v>
      </c>
      <c r="J833" s="320" t="s">
        <v>1529</v>
      </c>
      <c r="K833" s="321" t="s">
        <v>1517</v>
      </c>
      <c r="L833" s="321" t="s">
        <v>1518</v>
      </c>
    </row>
    <row r="834" spans="1:12" ht="14.4">
      <c r="A834" s="314">
        <v>1866601</v>
      </c>
      <c r="B834" s="315" t="s">
        <v>3285</v>
      </c>
      <c r="C834" s="315" t="s">
        <v>1269</v>
      </c>
      <c r="D834" s="316" t="s">
        <v>3286</v>
      </c>
      <c r="E834" s="317" t="s">
        <v>1383</v>
      </c>
      <c r="F834" s="315" t="s">
        <v>83</v>
      </c>
      <c r="G834" s="316" t="s">
        <v>1682</v>
      </c>
      <c r="H834" s="322" t="s">
        <v>1454</v>
      </c>
      <c r="I834" s="319" t="s">
        <v>1414</v>
      </c>
      <c r="J834" s="320" t="s">
        <v>1529</v>
      </c>
      <c r="K834" s="321" t="s">
        <v>1517</v>
      </c>
      <c r="L834" s="321" t="s">
        <v>1518</v>
      </c>
    </row>
    <row r="835" spans="1:12" ht="14.4">
      <c r="A835" s="314">
        <v>1867001</v>
      </c>
      <c r="B835" s="315" t="s">
        <v>3287</v>
      </c>
      <c r="C835" s="315" t="s">
        <v>1270</v>
      </c>
      <c r="D835" s="316" t="s">
        <v>3288</v>
      </c>
      <c r="E835" s="317" t="s">
        <v>100</v>
      </c>
      <c r="F835" s="315" t="s">
        <v>1385</v>
      </c>
      <c r="G835" s="316" t="s">
        <v>216</v>
      </c>
      <c r="H835" s="322" t="s">
        <v>1452</v>
      </c>
      <c r="I835" s="319" t="s">
        <v>1408</v>
      </c>
      <c r="J835" s="320" t="s">
        <v>1561</v>
      </c>
      <c r="K835" s="321" t="s">
        <v>1521</v>
      </c>
      <c r="L835" s="321" t="s">
        <v>1530</v>
      </c>
    </row>
    <row r="836" spans="1:12" ht="14.4">
      <c r="A836" s="314">
        <v>1867701</v>
      </c>
      <c r="B836" s="315" t="s">
        <v>3289</v>
      </c>
      <c r="C836" s="315" t="s">
        <v>1271</v>
      </c>
      <c r="D836" s="316" t="s">
        <v>3290</v>
      </c>
      <c r="E836" s="317" t="s">
        <v>146</v>
      </c>
      <c r="F836" s="315" t="s">
        <v>83</v>
      </c>
      <c r="G836" s="316" t="s">
        <v>1439</v>
      </c>
      <c r="H836" s="322" t="s">
        <v>1476</v>
      </c>
      <c r="I836" s="319" t="s">
        <v>1409</v>
      </c>
      <c r="J836" s="320" t="s">
        <v>201</v>
      </c>
      <c r="K836" s="321" t="s">
        <v>1517</v>
      </c>
      <c r="L836" s="321" t="s">
        <v>1518</v>
      </c>
    </row>
    <row r="837" spans="1:12" ht="14.4">
      <c r="A837" s="314">
        <v>1867901</v>
      </c>
      <c r="B837" s="315" t="s">
        <v>3291</v>
      </c>
      <c r="C837" s="315" t="s">
        <v>1272</v>
      </c>
      <c r="D837" s="316" t="s">
        <v>3292</v>
      </c>
      <c r="E837" s="317" t="s">
        <v>146</v>
      </c>
      <c r="F837" s="315" t="s">
        <v>1383</v>
      </c>
      <c r="G837" s="316" t="s">
        <v>1706</v>
      </c>
      <c r="H837" s="322" t="s">
        <v>1470</v>
      </c>
      <c r="I837" s="319" t="s">
        <v>1707</v>
      </c>
      <c r="J837" s="320" t="s">
        <v>201</v>
      </c>
      <c r="K837" s="321" t="s">
        <v>1517</v>
      </c>
      <c r="L837" s="321" t="s">
        <v>1518</v>
      </c>
    </row>
    <row r="838" spans="1:12" ht="14.4">
      <c r="A838" s="314">
        <v>1867902</v>
      </c>
      <c r="B838" s="315" t="s">
        <v>3293</v>
      </c>
      <c r="C838" s="315" t="s">
        <v>1273</v>
      </c>
      <c r="D838" s="316" t="s">
        <v>3294</v>
      </c>
      <c r="E838" s="317" t="s">
        <v>146</v>
      </c>
      <c r="F838" s="315" t="s">
        <v>1382</v>
      </c>
      <c r="G838" s="316" t="s">
        <v>1706</v>
      </c>
      <c r="H838" s="322" t="s">
        <v>1470</v>
      </c>
      <c r="I838" s="319" t="s">
        <v>1707</v>
      </c>
      <c r="J838" s="320" t="s">
        <v>201</v>
      </c>
      <c r="K838" s="321" t="s">
        <v>1517</v>
      </c>
      <c r="L838" s="321" t="s">
        <v>1518</v>
      </c>
    </row>
    <row r="839" spans="1:12" ht="14.4">
      <c r="A839" s="314">
        <v>1868301</v>
      </c>
      <c r="B839" s="315" t="s">
        <v>3295</v>
      </c>
      <c r="C839" s="315" t="s">
        <v>1274</v>
      </c>
      <c r="D839" s="316" t="s">
        <v>3296</v>
      </c>
      <c r="E839" s="317" t="s">
        <v>1544</v>
      </c>
      <c r="F839" s="315" t="s">
        <v>1383</v>
      </c>
      <c r="G839" s="316" t="s">
        <v>1661</v>
      </c>
      <c r="H839" s="322" t="s">
        <v>1662</v>
      </c>
      <c r="I839" s="319" t="s">
        <v>1663</v>
      </c>
      <c r="J839" s="320" t="s">
        <v>198</v>
      </c>
      <c r="K839" s="321" t="s">
        <v>1517</v>
      </c>
      <c r="L839" s="321" t="s">
        <v>1518</v>
      </c>
    </row>
    <row r="840" spans="1:12" ht="14.4">
      <c r="A840" s="314">
        <v>1868302</v>
      </c>
      <c r="B840" s="315" t="s">
        <v>3297</v>
      </c>
      <c r="C840" s="315" t="s">
        <v>1275</v>
      </c>
      <c r="D840" s="316" t="s">
        <v>3298</v>
      </c>
      <c r="E840" s="317" t="s">
        <v>1544</v>
      </c>
      <c r="F840" s="315" t="s">
        <v>1382</v>
      </c>
      <c r="G840" s="316" t="s">
        <v>1661</v>
      </c>
      <c r="H840" s="322" t="s">
        <v>1662</v>
      </c>
      <c r="I840" s="319" t="s">
        <v>1663</v>
      </c>
      <c r="J840" s="320" t="s">
        <v>198</v>
      </c>
      <c r="K840" s="321" t="s">
        <v>1517</v>
      </c>
      <c r="L840" s="321" t="s">
        <v>1518</v>
      </c>
    </row>
    <row r="841" spans="1:12" ht="14.4">
      <c r="A841" s="314">
        <v>1868501</v>
      </c>
      <c r="B841" s="315" t="s">
        <v>3299</v>
      </c>
      <c r="C841" s="315" t="s">
        <v>1276</v>
      </c>
      <c r="D841" s="316" t="s">
        <v>3300</v>
      </c>
      <c r="E841" s="317" t="s">
        <v>1544</v>
      </c>
      <c r="F841" s="315" t="s">
        <v>83</v>
      </c>
      <c r="G841" s="316" t="s">
        <v>1661</v>
      </c>
      <c r="H841" s="322" t="s">
        <v>1662</v>
      </c>
      <c r="I841" s="319" t="s">
        <v>1663</v>
      </c>
      <c r="J841" s="320" t="s">
        <v>198</v>
      </c>
      <c r="K841" s="321" t="s">
        <v>1517</v>
      </c>
      <c r="L841" s="321" t="s">
        <v>1518</v>
      </c>
    </row>
    <row r="842" spans="1:12" ht="14.4">
      <c r="A842" s="314">
        <v>1868601</v>
      </c>
      <c r="B842" s="315" t="s">
        <v>3301</v>
      </c>
      <c r="C842" s="315" t="s">
        <v>1277</v>
      </c>
      <c r="D842" s="316" t="s">
        <v>3302</v>
      </c>
      <c r="E842" s="317" t="s">
        <v>100</v>
      </c>
      <c r="F842" s="315" t="s">
        <v>1383</v>
      </c>
      <c r="G842" s="316" t="s">
        <v>1778</v>
      </c>
      <c r="H842" s="322" t="s">
        <v>1779</v>
      </c>
      <c r="I842" s="319" t="s">
        <v>1413</v>
      </c>
      <c r="J842" s="320" t="s">
        <v>1561</v>
      </c>
      <c r="K842" s="321" t="s">
        <v>1517</v>
      </c>
      <c r="L842" s="321" t="s">
        <v>1518</v>
      </c>
    </row>
    <row r="843" spans="1:12" ht="14.4">
      <c r="A843" s="314">
        <v>1868602</v>
      </c>
      <c r="B843" s="315" t="s">
        <v>3303</v>
      </c>
      <c r="C843" s="315" t="s">
        <v>1278</v>
      </c>
      <c r="D843" s="316" t="s">
        <v>3304</v>
      </c>
      <c r="E843" s="317" t="s">
        <v>100</v>
      </c>
      <c r="F843" s="315" t="s">
        <v>1382</v>
      </c>
      <c r="G843" s="316" t="s">
        <v>1778</v>
      </c>
      <c r="H843" s="322" t="s">
        <v>1779</v>
      </c>
      <c r="I843" s="319" t="s">
        <v>1413</v>
      </c>
      <c r="J843" s="320" t="s">
        <v>1561</v>
      </c>
      <c r="K843" s="321" t="s">
        <v>1517</v>
      </c>
      <c r="L843" s="321" t="s">
        <v>1518</v>
      </c>
    </row>
    <row r="844" spans="1:12" ht="14.4">
      <c r="A844" s="314">
        <v>1868603</v>
      </c>
      <c r="B844" s="315" t="s">
        <v>3305</v>
      </c>
      <c r="C844" s="315" t="s">
        <v>1279</v>
      </c>
      <c r="D844" s="316" t="s">
        <v>3306</v>
      </c>
      <c r="E844" s="317" t="s">
        <v>100</v>
      </c>
      <c r="F844" s="315" t="s">
        <v>1382</v>
      </c>
      <c r="G844" s="316" t="s">
        <v>1778</v>
      </c>
      <c r="H844" s="322" t="s">
        <v>1779</v>
      </c>
      <c r="I844" s="319" t="s">
        <v>1413</v>
      </c>
      <c r="J844" s="320" t="s">
        <v>1561</v>
      </c>
      <c r="K844" s="321" t="s">
        <v>1517</v>
      </c>
      <c r="L844" s="321" t="s">
        <v>1518</v>
      </c>
    </row>
    <row r="845" spans="1:12" ht="14.4">
      <c r="A845" s="314">
        <v>1868801</v>
      </c>
      <c r="B845" s="315" t="s">
        <v>3307</v>
      </c>
      <c r="C845" s="315" t="s">
        <v>1280</v>
      </c>
      <c r="D845" s="316" t="s">
        <v>3308</v>
      </c>
      <c r="E845" s="317" t="s">
        <v>100</v>
      </c>
      <c r="F845" s="315" t="s">
        <v>83</v>
      </c>
      <c r="G845" s="316" t="s">
        <v>527</v>
      </c>
      <c r="H845" s="322" t="s">
        <v>1441</v>
      </c>
      <c r="I845" s="319" t="s">
        <v>1400</v>
      </c>
      <c r="J845" s="320" t="s">
        <v>1561</v>
      </c>
      <c r="K845" s="321" t="s">
        <v>1517</v>
      </c>
      <c r="L845" s="321" t="s">
        <v>1518</v>
      </c>
    </row>
    <row r="846" spans="1:12" ht="14.4">
      <c r="A846" s="314">
        <v>1869301</v>
      </c>
      <c r="B846" s="315" t="s">
        <v>3309</v>
      </c>
      <c r="C846" s="315" t="s">
        <v>1281</v>
      </c>
      <c r="D846" s="316" t="s">
        <v>3310</v>
      </c>
      <c r="E846" s="317" t="s">
        <v>100</v>
      </c>
      <c r="F846" s="315" t="s">
        <v>1383</v>
      </c>
      <c r="G846" s="316" t="s">
        <v>216</v>
      </c>
      <c r="H846" s="322" t="s">
        <v>1452</v>
      </c>
      <c r="I846" s="319" t="s">
        <v>1408</v>
      </c>
      <c r="J846" s="320" t="s">
        <v>1561</v>
      </c>
      <c r="K846" s="321" t="s">
        <v>1517</v>
      </c>
      <c r="L846" s="321" t="s">
        <v>1518</v>
      </c>
    </row>
    <row r="847" spans="1:12" ht="14.4">
      <c r="A847" s="314">
        <v>1869302</v>
      </c>
      <c r="B847" s="315" t="s">
        <v>3311</v>
      </c>
      <c r="C847" s="315" t="s">
        <v>1282</v>
      </c>
      <c r="D847" s="316" t="s">
        <v>3312</v>
      </c>
      <c r="E847" s="317" t="s">
        <v>100</v>
      </c>
      <c r="F847" s="315" t="s">
        <v>1382</v>
      </c>
      <c r="G847" s="316" t="s">
        <v>216</v>
      </c>
      <c r="H847" s="322" t="s">
        <v>1452</v>
      </c>
      <c r="I847" s="319" t="s">
        <v>1408</v>
      </c>
      <c r="J847" s="320" t="s">
        <v>1561</v>
      </c>
      <c r="K847" s="321" t="s">
        <v>1517</v>
      </c>
      <c r="L847" s="321" t="s">
        <v>1518</v>
      </c>
    </row>
    <row r="848" spans="1:12" ht="14.4">
      <c r="A848" s="314">
        <v>1869601</v>
      </c>
      <c r="B848" s="315" t="s">
        <v>3313</v>
      </c>
      <c r="C848" s="315" t="s">
        <v>1283</v>
      </c>
      <c r="D848" s="316" t="s">
        <v>3314</v>
      </c>
      <c r="E848" s="317" t="s">
        <v>100</v>
      </c>
      <c r="F848" s="315" t="s">
        <v>1383</v>
      </c>
      <c r="G848" s="316" t="s">
        <v>216</v>
      </c>
      <c r="H848" s="322" t="s">
        <v>1452</v>
      </c>
      <c r="I848" s="319" t="s">
        <v>1408</v>
      </c>
      <c r="J848" s="320" t="s">
        <v>1561</v>
      </c>
      <c r="K848" s="321" t="s">
        <v>1517</v>
      </c>
      <c r="L848" s="321" t="s">
        <v>1518</v>
      </c>
    </row>
    <row r="849" spans="1:12" ht="14.4">
      <c r="A849" s="314">
        <v>1870001</v>
      </c>
      <c r="B849" s="315" t="s">
        <v>3315</v>
      </c>
      <c r="C849" s="315" t="s">
        <v>1284</v>
      </c>
      <c r="D849" s="316" t="s">
        <v>3316</v>
      </c>
      <c r="E849" s="317" t="s">
        <v>146</v>
      </c>
      <c r="F849" s="315" t="s">
        <v>1383</v>
      </c>
      <c r="G849" s="316" t="s">
        <v>205</v>
      </c>
      <c r="H849" s="318" t="s">
        <v>1455</v>
      </c>
      <c r="I849" s="319" t="s">
        <v>1617</v>
      </c>
      <c r="J849" s="320" t="s">
        <v>201</v>
      </c>
      <c r="K849" s="321" t="s">
        <v>1517</v>
      </c>
      <c r="L849" s="321" t="s">
        <v>1518</v>
      </c>
    </row>
    <row r="850" spans="1:12" ht="14.4">
      <c r="A850" s="314">
        <v>1870101</v>
      </c>
      <c r="B850" s="315" t="s">
        <v>3317</v>
      </c>
      <c r="C850" s="315" t="s">
        <v>1285</v>
      </c>
      <c r="D850" s="316" t="s">
        <v>3318</v>
      </c>
      <c r="E850" s="317" t="s">
        <v>146</v>
      </c>
      <c r="F850" s="315" t="s">
        <v>1390</v>
      </c>
      <c r="G850" s="316" t="s">
        <v>202</v>
      </c>
      <c r="H850" s="322" t="s">
        <v>1443</v>
      </c>
      <c r="I850" s="319" t="s">
        <v>1569</v>
      </c>
      <c r="J850" s="320" t="s">
        <v>201</v>
      </c>
      <c r="K850" s="321" t="s">
        <v>1533</v>
      </c>
      <c r="L850" s="321" t="s">
        <v>1518</v>
      </c>
    </row>
    <row r="851" spans="1:12" ht="14.4">
      <c r="A851" s="314">
        <v>1870201</v>
      </c>
      <c r="B851" s="315" t="s">
        <v>3319</v>
      </c>
      <c r="C851" s="315" t="s">
        <v>1286</v>
      </c>
      <c r="D851" s="316" t="s">
        <v>3320</v>
      </c>
      <c r="E851" s="317" t="s">
        <v>146</v>
      </c>
      <c r="F851" s="315" t="s">
        <v>83</v>
      </c>
      <c r="G851" s="316" t="s">
        <v>205</v>
      </c>
      <c r="H851" s="318" t="s">
        <v>1455</v>
      </c>
      <c r="I851" s="319" t="s">
        <v>1617</v>
      </c>
      <c r="J851" s="320" t="s">
        <v>201</v>
      </c>
      <c r="K851" s="321" t="s">
        <v>1517</v>
      </c>
      <c r="L851" s="321" t="s">
        <v>1518</v>
      </c>
    </row>
    <row r="852" spans="1:12" ht="14.4">
      <c r="A852" s="314">
        <v>1871001</v>
      </c>
      <c r="B852" s="315" t="s">
        <v>3321</v>
      </c>
      <c r="C852" s="315" t="s">
        <v>3322</v>
      </c>
      <c r="D852" s="316" t="s">
        <v>3323</v>
      </c>
      <c r="E852" s="317" t="s">
        <v>83</v>
      </c>
      <c r="F852" s="315" t="s">
        <v>1383</v>
      </c>
      <c r="G852" s="316" t="s">
        <v>2012</v>
      </c>
      <c r="H852" s="322" t="s">
        <v>1438</v>
      </c>
      <c r="I852" s="319" t="s">
        <v>2013</v>
      </c>
      <c r="J852" s="320" t="s">
        <v>1525</v>
      </c>
      <c r="K852" s="321" t="s">
        <v>3324</v>
      </c>
      <c r="L852" s="321" t="s">
        <v>1518</v>
      </c>
    </row>
    <row r="853" spans="1:12" ht="14.4">
      <c r="A853" s="314">
        <v>1871301</v>
      </c>
      <c r="B853" s="315" t="s">
        <v>3325</v>
      </c>
      <c r="C853" s="315" t="s">
        <v>1422</v>
      </c>
      <c r="D853" s="316" t="s">
        <v>3326</v>
      </c>
      <c r="E853" s="317" t="s">
        <v>100</v>
      </c>
      <c r="F853" s="315" t="s">
        <v>1383</v>
      </c>
      <c r="G853" s="316" t="s">
        <v>1472</v>
      </c>
      <c r="H853" s="322" t="s">
        <v>1473</v>
      </c>
      <c r="I853" s="319" t="s">
        <v>1474</v>
      </c>
      <c r="J853" s="320" t="s">
        <v>1561</v>
      </c>
      <c r="K853" s="321" t="s">
        <v>1517</v>
      </c>
      <c r="L853" s="321" t="s">
        <v>1518</v>
      </c>
    </row>
    <row r="854" spans="1:12" ht="14.4">
      <c r="A854" s="314">
        <v>1871401</v>
      </c>
      <c r="B854" s="315" t="s">
        <v>3327</v>
      </c>
      <c r="C854" s="315" t="s">
        <v>1287</v>
      </c>
      <c r="D854" s="316" t="s">
        <v>3328</v>
      </c>
      <c r="E854" s="317" t="s">
        <v>83</v>
      </c>
      <c r="F854" s="315" t="s">
        <v>1383</v>
      </c>
      <c r="G854" s="316" t="s">
        <v>2012</v>
      </c>
      <c r="H854" s="322" t="s">
        <v>1438</v>
      </c>
      <c r="I854" s="319" t="s">
        <v>2013</v>
      </c>
      <c r="J854" s="320" t="s">
        <v>1525</v>
      </c>
      <c r="K854" s="321" t="s">
        <v>1517</v>
      </c>
      <c r="L854" s="321" t="s">
        <v>1518</v>
      </c>
    </row>
    <row r="855" spans="1:12" ht="14.4">
      <c r="A855" s="314">
        <v>1871601</v>
      </c>
      <c r="B855" s="315" t="s">
        <v>3329</v>
      </c>
      <c r="C855" s="315" t="s">
        <v>1288</v>
      </c>
      <c r="D855" s="316" t="s">
        <v>3330</v>
      </c>
      <c r="E855" s="317" t="s">
        <v>83</v>
      </c>
      <c r="F855" s="315" t="s">
        <v>1383</v>
      </c>
      <c r="G855" s="316" t="s">
        <v>1446</v>
      </c>
      <c r="H855" s="322" t="s">
        <v>1442</v>
      </c>
      <c r="I855" s="319" t="s">
        <v>1381</v>
      </c>
      <c r="J855" s="320" t="s">
        <v>1525</v>
      </c>
      <c r="K855" s="321" t="s">
        <v>1517</v>
      </c>
      <c r="L855" s="321" t="s">
        <v>1518</v>
      </c>
    </row>
    <row r="856" spans="1:12" ht="14.4">
      <c r="A856" s="314">
        <v>1872101</v>
      </c>
      <c r="B856" s="315" t="s">
        <v>3331</v>
      </c>
      <c r="C856" s="315" t="s">
        <v>1289</v>
      </c>
      <c r="D856" s="316" t="s">
        <v>3332</v>
      </c>
      <c r="E856" s="317" t="s">
        <v>1383</v>
      </c>
      <c r="F856" s="315" t="s">
        <v>1383</v>
      </c>
      <c r="G856" s="316" t="s">
        <v>1528</v>
      </c>
      <c r="H856" s="322" t="s">
        <v>1436</v>
      </c>
      <c r="I856" s="319" t="s">
        <v>1421</v>
      </c>
      <c r="J856" s="320" t="s">
        <v>1529</v>
      </c>
      <c r="K856" s="321" t="s">
        <v>1517</v>
      </c>
      <c r="L856" s="321" t="s">
        <v>1518</v>
      </c>
    </row>
    <row r="857" spans="1:12" ht="14.4">
      <c r="A857" s="314">
        <v>1872301</v>
      </c>
      <c r="B857" s="315" t="s">
        <v>3333</v>
      </c>
      <c r="C857" s="315" t="s">
        <v>1290</v>
      </c>
      <c r="D857" s="316" t="s">
        <v>3334</v>
      </c>
      <c r="E857" s="317" t="s">
        <v>146</v>
      </c>
      <c r="F857" s="315" t="s">
        <v>83</v>
      </c>
      <c r="G857" s="316" t="s">
        <v>534</v>
      </c>
      <c r="H857" s="322" t="s">
        <v>1445</v>
      </c>
      <c r="I857" s="319" t="s">
        <v>1890</v>
      </c>
      <c r="J857" s="320" t="s">
        <v>201</v>
      </c>
      <c r="K857" s="321" t="s">
        <v>1517</v>
      </c>
      <c r="L857" s="321" t="s">
        <v>1518</v>
      </c>
    </row>
    <row r="858" spans="1:12" ht="14.4">
      <c r="A858" s="323">
        <v>1872501</v>
      </c>
      <c r="B858" s="315" t="s">
        <v>3335</v>
      </c>
      <c r="C858" s="315" t="s">
        <v>1291</v>
      </c>
      <c r="D858" s="316" t="s">
        <v>3336</v>
      </c>
      <c r="E858" s="317" t="s">
        <v>1516</v>
      </c>
      <c r="F858" s="318" t="s">
        <v>1383</v>
      </c>
      <c r="G858" s="319" t="s">
        <v>1644</v>
      </c>
      <c r="H858" s="322" t="s">
        <v>1453</v>
      </c>
      <c r="I858" s="319" t="s">
        <v>1645</v>
      </c>
      <c r="J858" s="320" t="s">
        <v>208</v>
      </c>
      <c r="K858" s="321" t="s">
        <v>1517</v>
      </c>
      <c r="L858" s="321" t="s">
        <v>1518</v>
      </c>
    </row>
    <row r="859" spans="1:12" ht="14.4">
      <c r="A859" s="323">
        <v>1872502</v>
      </c>
      <c r="B859" s="315" t="s">
        <v>3337</v>
      </c>
      <c r="C859" s="315" t="s">
        <v>1292</v>
      </c>
      <c r="D859" s="316" t="s">
        <v>3338</v>
      </c>
      <c r="E859" s="317" t="s">
        <v>1516</v>
      </c>
      <c r="F859" s="318" t="s">
        <v>1382</v>
      </c>
      <c r="G859" s="319" t="s">
        <v>1644</v>
      </c>
      <c r="H859" s="322" t="s">
        <v>1453</v>
      </c>
      <c r="I859" s="319" t="s">
        <v>1645</v>
      </c>
      <c r="J859" s="320" t="s">
        <v>208</v>
      </c>
      <c r="K859" s="321" t="s">
        <v>1517</v>
      </c>
      <c r="L859" s="321" t="s">
        <v>1518</v>
      </c>
    </row>
    <row r="860" spans="1:12" ht="14.4">
      <c r="A860" s="323">
        <v>1872508</v>
      </c>
      <c r="B860" s="315" t="s">
        <v>3339</v>
      </c>
      <c r="C860" s="315">
        <v>0</v>
      </c>
      <c r="D860" s="316" t="s">
        <v>3340</v>
      </c>
      <c r="E860" s="317" t="s">
        <v>1516</v>
      </c>
      <c r="F860" s="318" t="s">
        <v>1382</v>
      </c>
      <c r="G860" s="319" t="s">
        <v>1644</v>
      </c>
      <c r="H860" s="322" t="s">
        <v>1453</v>
      </c>
      <c r="I860" s="319" t="s">
        <v>1645</v>
      </c>
      <c r="J860" s="320" t="s">
        <v>208</v>
      </c>
      <c r="K860" s="321" t="s">
        <v>1517</v>
      </c>
      <c r="L860" s="321" t="s">
        <v>1518</v>
      </c>
    </row>
    <row r="861" spans="1:12" ht="14.4">
      <c r="A861" s="323">
        <v>1872601</v>
      </c>
      <c r="B861" s="315" t="s">
        <v>3341</v>
      </c>
      <c r="C861" s="315" t="s">
        <v>1293</v>
      </c>
      <c r="D861" s="316" t="s">
        <v>3342</v>
      </c>
      <c r="E861" s="317" t="s">
        <v>1516</v>
      </c>
      <c r="F861" s="318" t="s">
        <v>83</v>
      </c>
      <c r="G861" s="319" t="s">
        <v>214</v>
      </c>
      <c r="H861" s="322" t="s">
        <v>1478</v>
      </c>
      <c r="I861" s="319" t="s">
        <v>1479</v>
      </c>
      <c r="J861" s="320" t="s">
        <v>208</v>
      </c>
      <c r="K861" s="321" t="s">
        <v>1517</v>
      </c>
      <c r="L861" s="321" t="s">
        <v>1518</v>
      </c>
    </row>
    <row r="862" spans="1:12" ht="14.4">
      <c r="A862" s="314">
        <v>1872701</v>
      </c>
      <c r="B862" s="315" t="s">
        <v>3343</v>
      </c>
      <c r="C862" s="315" t="s">
        <v>1294</v>
      </c>
      <c r="D862" s="316" t="s">
        <v>3344</v>
      </c>
      <c r="E862" s="317" t="s">
        <v>1383</v>
      </c>
      <c r="F862" s="315" t="s">
        <v>1388</v>
      </c>
      <c r="G862" s="316" t="s">
        <v>1620</v>
      </c>
      <c r="H862" s="322" t="s">
        <v>1621</v>
      </c>
      <c r="I862" s="319" t="s">
        <v>1622</v>
      </c>
      <c r="J862" s="320" t="s">
        <v>1529</v>
      </c>
      <c r="K862" s="321" t="s">
        <v>1517</v>
      </c>
      <c r="L862" s="321" t="s">
        <v>1518</v>
      </c>
    </row>
    <row r="863" spans="1:12" ht="14.4">
      <c r="A863" s="314">
        <v>1872901</v>
      </c>
      <c r="B863" s="315" t="s">
        <v>3345</v>
      </c>
      <c r="C863" s="315" t="s">
        <v>1295</v>
      </c>
      <c r="D863" s="316" t="s">
        <v>3346</v>
      </c>
      <c r="E863" s="317" t="s">
        <v>146</v>
      </c>
      <c r="F863" s="315" t="s">
        <v>1383</v>
      </c>
      <c r="G863" s="316" t="s">
        <v>1732</v>
      </c>
      <c r="H863" s="322" t="s">
        <v>1444</v>
      </c>
      <c r="I863" s="319" t="s">
        <v>1733</v>
      </c>
      <c r="J863" s="320" t="s">
        <v>201</v>
      </c>
      <c r="K863" s="321" t="s">
        <v>1517</v>
      </c>
      <c r="L863" s="321" t="s">
        <v>1518</v>
      </c>
    </row>
    <row r="864" spans="1:12" ht="14.4">
      <c r="A864" s="314">
        <v>1872902</v>
      </c>
      <c r="B864" s="315" t="s">
        <v>3347</v>
      </c>
      <c r="C864" s="315" t="s">
        <v>1296</v>
      </c>
      <c r="D864" s="316" t="s">
        <v>3348</v>
      </c>
      <c r="E864" s="317" t="s">
        <v>146</v>
      </c>
      <c r="F864" s="315" t="s">
        <v>1382</v>
      </c>
      <c r="G864" s="316" t="s">
        <v>1732</v>
      </c>
      <c r="H864" s="322" t="s">
        <v>1444</v>
      </c>
      <c r="I864" s="319" t="s">
        <v>1733</v>
      </c>
      <c r="J864" s="320" t="s">
        <v>201</v>
      </c>
      <c r="K864" s="321" t="s">
        <v>1517</v>
      </c>
      <c r="L864" s="321" t="s">
        <v>1518</v>
      </c>
    </row>
    <row r="865" spans="1:12" ht="14.4">
      <c r="A865" s="314">
        <v>1873001</v>
      </c>
      <c r="B865" s="315" t="s">
        <v>3349</v>
      </c>
      <c r="C865" s="315" t="s">
        <v>1297</v>
      </c>
      <c r="D865" s="316" t="s">
        <v>3350</v>
      </c>
      <c r="E865" s="317" t="s">
        <v>100</v>
      </c>
      <c r="F865" s="315" t="s">
        <v>1385</v>
      </c>
      <c r="G865" s="316" t="s">
        <v>527</v>
      </c>
      <c r="H865" s="322" t="s">
        <v>1441</v>
      </c>
      <c r="I865" s="319" t="s">
        <v>1400</v>
      </c>
      <c r="J865" s="320" t="s">
        <v>1561</v>
      </c>
      <c r="K865" s="321" t="s">
        <v>1521</v>
      </c>
      <c r="L865" s="321" t="s">
        <v>1530</v>
      </c>
    </row>
    <row r="866" spans="1:12" ht="14.4">
      <c r="A866" s="314">
        <v>1873101</v>
      </c>
      <c r="B866" s="315" t="s">
        <v>3351</v>
      </c>
      <c r="C866" s="315" t="s">
        <v>1298</v>
      </c>
      <c r="D866" s="316" t="s">
        <v>3352</v>
      </c>
      <c r="E866" s="317" t="s">
        <v>146</v>
      </c>
      <c r="F866" s="315" t="s">
        <v>83</v>
      </c>
      <c r="G866" s="316" t="s">
        <v>1732</v>
      </c>
      <c r="H866" s="322" t="s">
        <v>1444</v>
      </c>
      <c r="I866" s="319" t="s">
        <v>1733</v>
      </c>
      <c r="J866" s="320" t="s">
        <v>201</v>
      </c>
      <c r="K866" s="321" t="s">
        <v>1517</v>
      </c>
      <c r="L866" s="321" t="s">
        <v>1518</v>
      </c>
    </row>
    <row r="867" spans="1:12" ht="14.4">
      <c r="A867" s="314">
        <v>1873601</v>
      </c>
      <c r="B867" s="315" t="s">
        <v>3353</v>
      </c>
      <c r="C867" s="315" t="s">
        <v>1299</v>
      </c>
      <c r="D867" s="316" t="s">
        <v>3354</v>
      </c>
      <c r="E867" s="317" t="s">
        <v>100</v>
      </c>
      <c r="F867" s="315" t="s">
        <v>1383</v>
      </c>
      <c r="G867" s="316" t="s">
        <v>209</v>
      </c>
      <c r="H867" s="322" t="s">
        <v>1482</v>
      </c>
      <c r="I867" s="319" t="s">
        <v>1420</v>
      </c>
      <c r="J867" s="320" t="s">
        <v>1561</v>
      </c>
      <c r="K867" s="321" t="s">
        <v>1517</v>
      </c>
      <c r="L867" s="321" t="s">
        <v>1518</v>
      </c>
    </row>
    <row r="868" spans="1:12" ht="14.4">
      <c r="A868" s="314">
        <v>1873602</v>
      </c>
      <c r="B868" s="315" t="s">
        <v>3355</v>
      </c>
      <c r="C868" s="315" t="s">
        <v>1300</v>
      </c>
      <c r="D868" s="316" t="s">
        <v>3356</v>
      </c>
      <c r="E868" s="317" t="s">
        <v>100</v>
      </c>
      <c r="F868" s="315" t="s">
        <v>1382</v>
      </c>
      <c r="G868" s="316" t="s">
        <v>209</v>
      </c>
      <c r="H868" s="322" t="s">
        <v>1482</v>
      </c>
      <c r="I868" s="319" t="s">
        <v>1420</v>
      </c>
      <c r="J868" s="320" t="s">
        <v>1561</v>
      </c>
      <c r="K868" s="321" t="s">
        <v>1517</v>
      </c>
      <c r="L868" s="321" t="s">
        <v>1518</v>
      </c>
    </row>
    <row r="869" spans="1:12" ht="14.4">
      <c r="A869" s="314">
        <v>1873801</v>
      </c>
      <c r="B869" s="315" t="s">
        <v>3357</v>
      </c>
      <c r="C869" s="315" t="s">
        <v>1301</v>
      </c>
      <c r="D869" s="316" t="s">
        <v>3358</v>
      </c>
      <c r="E869" s="317" t="s">
        <v>83</v>
      </c>
      <c r="F869" s="315" t="s">
        <v>1388</v>
      </c>
      <c r="G869" s="316" t="s">
        <v>1536</v>
      </c>
      <c r="H869" s="322" t="s">
        <v>1437</v>
      </c>
      <c r="I869" s="319" t="s">
        <v>1537</v>
      </c>
      <c r="J869" s="320" t="s">
        <v>1525</v>
      </c>
      <c r="K869" s="321" t="s">
        <v>1517</v>
      </c>
      <c r="L869" s="321" t="s">
        <v>1518</v>
      </c>
    </row>
    <row r="870" spans="1:12" ht="14.4">
      <c r="A870" s="314">
        <v>1873803</v>
      </c>
      <c r="B870" s="315" t="s">
        <v>3359</v>
      </c>
      <c r="C870" s="315" t="s">
        <v>1302</v>
      </c>
      <c r="D870" s="316" t="s">
        <v>3360</v>
      </c>
      <c r="E870" s="317" t="s">
        <v>83</v>
      </c>
      <c r="F870" s="315" t="s">
        <v>1382</v>
      </c>
      <c r="G870" s="316" t="s">
        <v>1536</v>
      </c>
      <c r="H870" s="322" t="s">
        <v>1437</v>
      </c>
      <c r="I870" s="319" t="s">
        <v>1537</v>
      </c>
      <c r="J870" s="320" t="s">
        <v>1525</v>
      </c>
      <c r="K870" s="321" t="s">
        <v>1517</v>
      </c>
      <c r="L870" s="321" t="s">
        <v>1518</v>
      </c>
    </row>
    <row r="871" spans="1:12" ht="14.4">
      <c r="A871" s="314">
        <v>1874101</v>
      </c>
      <c r="B871" s="315" t="s">
        <v>3361</v>
      </c>
      <c r="C871" s="315" t="s">
        <v>1303</v>
      </c>
      <c r="D871" s="316" t="s">
        <v>3362</v>
      </c>
      <c r="E871" s="317" t="s">
        <v>100</v>
      </c>
      <c r="F871" s="315" t="s">
        <v>1393</v>
      </c>
      <c r="G871" s="316" t="s">
        <v>1564</v>
      </c>
      <c r="H871" s="322" t="s">
        <v>1565</v>
      </c>
      <c r="I871" s="319" t="s">
        <v>1566</v>
      </c>
      <c r="J871" s="320" t="s">
        <v>1561</v>
      </c>
      <c r="K871" s="321" t="s">
        <v>1533</v>
      </c>
      <c r="L871" s="321" t="s">
        <v>1518</v>
      </c>
    </row>
    <row r="872" spans="1:12" ht="14.4">
      <c r="A872" s="314">
        <v>1874301</v>
      </c>
      <c r="B872" s="315" t="s">
        <v>3363</v>
      </c>
      <c r="C872" s="315" t="s">
        <v>1304</v>
      </c>
      <c r="D872" s="316" t="s">
        <v>3364</v>
      </c>
      <c r="E872" s="317" t="s">
        <v>83</v>
      </c>
      <c r="F872" s="315" t="s">
        <v>1383</v>
      </c>
      <c r="G872" s="316" t="s">
        <v>2012</v>
      </c>
      <c r="H872" s="322" t="s">
        <v>1438</v>
      </c>
      <c r="I872" s="319" t="s">
        <v>2013</v>
      </c>
      <c r="J872" s="320" t="s">
        <v>1525</v>
      </c>
      <c r="K872" s="321" t="s">
        <v>1517</v>
      </c>
      <c r="L872" s="321" t="s">
        <v>1518</v>
      </c>
    </row>
    <row r="873" spans="1:12" ht="14.4">
      <c r="A873" s="314">
        <v>1874302</v>
      </c>
      <c r="B873" s="315" t="s">
        <v>3365</v>
      </c>
      <c r="C873" s="315" t="s">
        <v>3366</v>
      </c>
      <c r="D873" s="316" t="s">
        <v>3367</v>
      </c>
      <c r="E873" s="317" t="s">
        <v>83</v>
      </c>
      <c r="F873" s="315" t="s">
        <v>1382</v>
      </c>
      <c r="G873" s="316" t="s">
        <v>2012</v>
      </c>
      <c r="H873" s="322" t="s">
        <v>1438</v>
      </c>
      <c r="I873" s="319" t="s">
        <v>2013</v>
      </c>
      <c r="J873" s="320" t="s">
        <v>1525</v>
      </c>
      <c r="K873" s="321" t="s">
        <v>1517</v>
      </c>
      <c r="L873" s="321" t="s">
        <v>1518</v>
      </c>
    </row>
    <row r="874" spans="1:12" ht="14.4">
      <c r="A874" s="314">
        <v>1874801</v>
      </c>
      <c r="B874" s="315" t="s">
        <v>3368</v>
      </c>
      <c r="C874" s="315" t="s">
        <v>1306</v>
      </c>
      <c r="D874" s="316" t="s">
        <v>3369</v>
      </c>
      <c r="E874" s="317" t="s">
        <v>83</v>
      </c>
      <c r="F874" s="315" t="s">
        <v>1383</v>
      </c>
      <c r="G874" s="316" t="s">
        <v>2012</v>
      </c>
      <c r="H874" s="322" t="s">
        <v>1438</v>
      </c>
      <c r="I874" s="319" t="s">
        <v>2013</v>
      </c>
      <c r="J874" s="320" t="s">
        <v>1525</v>
      </c>
      <c r="K874" s="321" t="s">
        <v>1517</v>
      </c>
      <c r="L874" s="321" t="s">
        <v>1518</v>
      </c>
    </row>
    <row r="875" spans="1:12" ht="14.4">
      <c r="A875" s="314">
        <v>1875001</v>
      </c>
      <c r="B875" s="315" t="s">
        <v>3370</v>
      </c>
      <c r="C875" s="315" t="s">
        <v>1307</v>
      </c>
      <c r="D875" s="316" t="s">
        <v>3371</v>
      </c>
      <c r="E875" s="317" t="s">
        <v>83</v>
      </c>
      <c r="F875" s="315" t="s">
        <v>1383</v>
      </c>
      <c r="G875" s="316" t="s">
        <v>199</v>
      </c>
      <c r="H875" s="322" t="s">
        <v>1524</v>
      </c>
      <c r="I875" s="319" t="s">
        <v>1405</v>
      </c>
      <c r="J875" s="320" t="s">
        <v>1525</v>
      </c>
      <c r="K875" s="321" t="s">
        <v>1517</v>
      </c>
      <c r="L875" s="321" t="s">
        <v>1518</v>
      </c>
    </row>
    <row r="876" spans="1:12" ht="14.4">
      <c r="A876" s="314">
        <v>1875002</v>
      </c>
      <c r="B876" s="315" t="s">
        <v>3372</v>
      </c>
      <c r="C876" s="315" t="s">
        <v>1308</v>
      </c>
      <c r="D876" s="316" t="s">
        <v>3373</v>
      </c>
      <c r="E876" s="317" t="s">
        <v>83</v>
      </c>
      <c r="F876" s="315" t="s">
        <v>1382</v>
      </c>
      <c r="G876" s="316" t="s">
        <v>199</v>
      </c>
      <c r="H876" s="322" t="s">
        <v>1524</v>
      </c>
      <c r="I876" s="319" t="s">
        <v>1405</v>
      </c>
      <c r="J876" s="320" t="s">
        <v>1525</v>
      </c>
      <c r="K876" s="321" t="s">
        <v>1517</v>
      </c>
      <c r="L876" s="321" t="s">
        <v>1518</v>
      </c>
    </row>
    <row r="877" spans="1:12" ht="14.4">
      <c r="A877" s="314">
        <v>1875401</v>
      </c>
      <c r="B877" s="315" t="s">
        <v>3374</v>
      </c>
      <c r="C877" s="315" t="s">
        <v>1309</v>
      </c>
      <c r="D877" s="316" t="s">
        <v>3375</v>
      </c>
      <c r="E877" s="317" t="s">
        <v>146</v>
      </c>
      <c r="F877" s="315" t="s">
        <v>1388</v>
      </c>
      <c r="G877" s="316" t="s">
        <v>1732</v>
      </c>
      <c r="H877" s="322" t="s">
        <v>1444</v>
      </c>
      <c r="I877" s="319" t="s">
        <v>1733</v>
      </c>
      <c r="J877" s="320" t="s">
        <v>201</v>
      </c>
      <c r="K877" s="321" t="s">
        <v>1517</v>
      </c>
      <c r="L877" s="321" t="s">
        <v>1518</v>
      </c>
    </row>
    <row r="878" spans="1:12" ht="14.4">
      <c r="A878" s="314">
        <v>1875701</v>
      </c>
      <c r="B878" s="315" t="s">
        <v>3376</v>
      </c>
      <c r="C878" s="315" t="s">
        <v>1310</v>
      </c>
      <c r="D878" s="316" t="s">
        <v>3377</v>
      </c>
      <c r="E878" s="317" t="s">
        <v>146</v>
      </c>
      <c r="F878" s="315" t="s">
        <v>83</v>
      </c>
      <c r="G878" s="316" t="s">
        <v>202</v>
      </c>
      <c r="H878" s="322" t="s">
        <v>1443</v>
      </c>
      <c r="I878" s="319" t="s">
        <v>1569</v>
      </c>
      <c r="J878" s="320" t="s">
        <v>201</v>
      </c>
      <c r="K878" s="321" t="s">
        <v>1517</v>
      </c>
      <c r="L878" s="321" t="s">
        <v>1518</v>
      </c>
    </row>
    <row r="879" spans="1:12" ht="14.4">
      <c r="A879" s="314">
        <v>1876001</v>
      </c>
      <c r="B879" s="315" t="s">
        <v>3378</v>
      </c>
      <c r="C879" s="315" t="s">
        <v>1311</v>
      </c>
      <c r="D879" s="316" t="s">
        <v>3379</v>
      </c>
      <c r="E879" s="317" t="s">
        <v>100</v>
      </c>
      <c r="F879" s="315" t="s">
        <v>1383</v>
      </c>
      <c r="G879" s="316" t="s">
        <v>1650</v>
      </c>
      <c r="H879" s="322" t="s">
        <v>1440</v>
      </c>
      <c r="I879" s="319" t="s">
        <v>1651</v>
      </c>
      <c r="J879" s="320" t="s">
        <v>1561</v>
      </c>
      <c r="K879" s="321" t="s">
        <v>1517</v>
      </c>
      <c r="L879" s="321" t="s">
        <v>1518</v>
      </c>
    </row>
    <row r="880" spans="1:12" ht="14.4">
      <c r="A880" s="323">
        <v>1876801</v>
      </c>
      <c r="B880" s="315" t="s">
        <v>3380</v>
      </c>
      <c r="C880" s="315" t="s">
        <v>1312</v>
      </c>
      <c r="D880" s="316" t="s">
        <v>3381</v>
      </c>
      <c r="E880" s="317" t="s">
        <v>1516</v>
      </c>
      <c r="F880" s="318" t="s">
        <v>1383</v>
      </c>
      <c r="G880" s="319" t="s">
        <v>1480</v>
      </c>
      <c r="H880" s="322" t="s">
        <v>1448</v>
      </c>
      <c r="I880" s="319" t="s">
        <v>1481</v>
      </c>
      <c r="J880" s="320" t="s">
        <v>208</v>
      </c>
      <c r="K880" s="321" t="s">
        <v>1517</v>
      </c>
      <c r="L880" s="321" t="s">
        <v>1518</v>
      </c>
    </row>
    <row r="881" spans="1:12" ht="14.4">
      <c r="A881" s="323">
        <v>1876802</v>
      </c>
      <c r="B881" s="315" t="s">
        <v>3382</v>
      </c>
      <c r="C881" s="315" t="s">
        <v>1313</v>
      </c>
      <c r="D881" s="316" t="s">
        <v>3383</v>
      </c>
      <c r="E881" s="317" t="s">
        <v>1516</v>
      </c>
      <c r="F881" s="318" t="s">
        <v>1382</v>
      </c>
      <c r="G881" s="319" t="s">
        <v>1480</v>
      </c>
      <c r="H881" s="322" t="s">
        <v>1448</v>
      </c>
      <c r="I881" s="319" t="s">
        <v>1481</v>
      </c>
      <c r="J881" s="320" t="s">
        <v>208</v>
      </c>
      <c r="K881" s="321" t="s">
        <v>1517</v>
      </c>
      <c r="L881" s="321" t="s">
        <v>1518</v>
      </c>
    </row>
    <row r="882" spans="1:12" ht="14.4">
      <c r="A882" s="323">
        <v>1876803</v>
      </c>
      <c r="B882" s="315" t="s">
        <v>3384</v>
      </c>
      <c r="C882" s="315" t="s">
        <v>1314</v>
      </c>
      <c r="D882" s="316" t="s">
        <v>3385</v>
      </c>
      <c r="E882" s="317" t="s">
        <v>1516</v>
      </c>
      <c r="F882" s="318" t="s">
        <v>1382</v>
      </c>
      <c r="G882" s="319" t="s">
        <v>1480</v>
      </c>
      <c r="H882" s="322" t="s">
        <v>1448</v>
      </c>
      <c r="I882" s="319" t="s">
        <v>1481</v>
      </c>
      <c r="J882" s="320" t="s">
        <v>208</v>
      </c>
      <c r="K882" s="321" t="s">
        <v>1517</v>
      </c>
      <c r="L882" s="321" t="s">
        <v>1518</v>
      </c>
    </row>
    <row r="883" spans="1:12" ht="14.4">
      <c r="A883" s="323">
        <v>1876810</v>
      </c>
      <c r="B883" s="315" t="s">
        <v>3386</v>
      </c>
      <c r="C883" s="315" t="s">
        <v>3387</v>
      </c>
      <c r="D883" s="316" t="s">
        <v>3388</v>
      </c>
      <c r="E883" s="317" t="s">
        <v>1516</v>
      </c>
      <c r="F883" s="318" t="s">
        <v>1487</v>
      </c>
      <c r="G883" s="319" t="s">
        <v>1480</v>
      </c>
      <c r="H883" s="322" t="s">
        <v>1448</v>
      </c>
      <c r="I883" s="319" t="s">
        <v>1481</v>
      </c>
      <c r="J883" s="320" t="s">
        <v>208</v>
      </c>
      <c r="K883" s="321" t="s">
        <v>3389</v>
      </c>
      <c r="L883" s="321" t="s">
        <v>1518</v>
      </c>
    </row>
    <row r="884" spans="1:12" ht="14.4">
      <c r="A884" s="323">
        <v>1877001</v>
      </c>
      <c r="B884" s="315" t="s">
        <v>3390</v>
      </c>
      <c r="C884" s="315" t="s">
        <v>1315</v>
      </c>
      <c r="D884" s="316" t="s">
        <v>3391</v>
      </c>
      <c r="E884" s="317" t="s">
        <v>1516</v>
      </c>
      <c r="F884" s="318" t="s">
        <v>83</v>
      </c>
      <c r="G884" s="319" t="s">
        <v>197</v>
      </c>
      <c r="H884" s="322" t="s">
        <v>1477</v>
      </c>
      <c r="I884" s="319" t="s">
        <v>1380</v>
      </c>
      <c r="J884" s="320" t="s">
        <v>208</v>
      </c>
      <c r="K884" s="321" t="s">
        <v>1517</v>
      </c>
      <c r="L884" s="321" t="s">
        <v>1518</v>
      </c>
    </row>
    <row r="885" spans="1:12" ht="14.4">
      <c r="A885" s="314">
        <v>1877401</v>
      </c>
      <c r="B885" s="315" t="s">
        <v>3392</v>
      </c>
      <c r="C885" s="315" t="s">
        <v>1316</v>
      </c>
      <c r="D885" s="316" t="s">
        <v>3393</v>
      </c>
      <c r="E885" s="317" t="s">
        <v>83</v>
      </c>
      <c r="F885" s="315" t="s">
        <v>1383</v>
      </c>
      <c r="G885" s="316" t="s">
        <v>207</v>
      </c>
      <c r="H885" s="322" t="s">
        <v>1435</v>
      </c>
      <c r="I885" s="319" t="s">
        <v>1468</v>
      </c>
      <c r="J885" s="320" t="s">
        <v>1525</v>
      </c>
      <c r="K885" s="321" t="s">
        <v>1517</v>
      </c>
      <c r="L885" s="321" t="s">
        <v>1518</v>
      </c>
    </row>
    <row r="886" spans="1:12" ht="14.4">
      <c r="A886" s="314">
        <v>1877701</v>
      </c>
      <c r="B886" s="315" t="s">
        <v>3394</v>
      </c>
      <c r="C886" s="315" t="s">
        <v>1317</v>
      </c>
      <c r="D886" s="316" t="s">
        <v>3395</v>
      </c>
      <c r="E886" s="317" t="s">
        <v>83</v>
      </c>
      <c r="F886" s="315" t="s">
        <v>83</v>
      </c>
      <c r="G886" s="316" t="s">
        <v>207</v>
      </c>
      <c r="H886" s="322" t="s">
        <v>1435</v>
      </c>
      <c r="I886" s="319" t="s">
        <v>1468</v>
      </c>
      <c r="J886" s="320" t="s">
        <v>1525</v>
      </c>
      <c r="K886" s="321" t="s">
        <v>1517</v>
      </c>
      <c r="L886" s="321" t="s">
        <v>1518</v>
      </c>
    </row>
    <row r="887" spans="1:12" ht="14.4">
      <c r="A887" s="314">
        <v>1877901</v>
      </c>
      <c r="B887" s="315" t="s">
        <v>3396</v>
      </c>
      <c r="C887" s="315" t="s">
        <v>1318</v>
      </c>
      <c r="D887" s="316" t="s">
        <v>3397</v>
      </c>
      <c r="E887" s="317" t="s">
        <v>1383</v>
      </c>
      <c r="F887" s="315" t="s">
        <v>1383</v>
      </c>
      <c r="G887" s="316" t="s">
        <v>1528</v>
      </c>
      <c r="H887" s="322" t="s">
        <v>1436</v>
      </c>
      <c r="I887" s="319" t="s">
        <v>1421</v>
      </c>
      <c r="J887" s="320" t="s">
        <v>1529</v>
      </c>
      <c r="K887" s="321" t="s">
        <v>1517</v>
      </c>
      <c r="L887" s="321" t="s">
        <v>1518</v>
      </c>
    </row>
    <row r="888" spans="1:12" ht="14.4">
      <c r="A888" s="314">
        <v>1877902</v>
      </c>
      <c r="B888" s="315" t="s">
        <v>3398</v>
      </c>
      <c r="C888" s="315" t="s">
        <v>1319</v>
      </c>
      <c r="D888" s="316" t="s">
        <v>3399</v>
      </c>
      <c r="E888" s="317" t="s">
        <v>1383</v>
      </c>
      <c r="F888" s="315" t="s">
        <v>1382</v>
      </c>
      <c r="G888" s="316" t="s">
        <v>1528</v>
      </c>
      <c r="H888" s="322" t="s">
        <v>1436</v>
      </c>
      <c r="I888" s="319" t="s">
        <v>1421</v>
      </c>
      <c r="J888" s="320" t="s">
        <v>1529</v>
      </c>
      <c r="K888" s="321" t="s">
        <v>1517</v>
      </c>
      <c r="L888" s="321" t="s">
        <v>1518</v>
      </c>
    </row>
    <row r="889" spans="1:12" ht="14.4">
      <c r="A889" s="314">
        <v>1878101</v>
      </c>
      <c r="B889" s="315" t="s">
        <v>3400</v>
      </c>
      <c r="C889" s="315" t="s">
        <v>1320</v>
      </c>
      <c r="D889" s="316" t="s">
        <v>3401</v>
      </c>
      <c r="E889" s="317" t="s">
        <v>1383</v>
      </c>
      <c r="F889" s="315" t="s">
        <v>83</v>
      </c>
      <c r="G889" s="316" t="s">
        <v>1540</v>
      </c>
      <c r="H889" s="322" t="s">
        <v>1451</v>
      </c>
      <c r="I889" s="319" t="s">
        <v>1541</v>
      </c>
      <c r="J889" s="320" t="s">
        <v>1529</v>
      </c>
      <c r="K889" s="321" t="s">
        <v>1517</v>
      </c>
      <c r="L889" s="321" t="s">
        <v>1518</v>
      </c>
    </row>
    <row r="890" spans="1:12" ht="14.4">
      <c r="A890" s="314">
        <v>1878601</v>
      </c>
      <c r="B890" s="315" t="s">
        <v>3402</v>
      </c>
      <c r="C890" s="315" t="s">
        <v>1321</v>
      </c>
      <c r="D890" s="316" t="s">
        <v>3403</v>
      </c>
      <c r="E890" s="317" t="s">
        <v>1544</v>
      </c>
      <c r="F890" s="315" t="s">
        <v>1383</v>
      </c>
      <c r="G890" s="316" t="s">
        <v>1555</v>
      </c>
      <c r="H890" s="322" t="s">
        <v>1556</v>
      </c>
      <c r="I890" s="319" t="s">
        <v>1557</v>
      </c>
      <c r="J890" s="320" t="s">
        <v>198</v>
      </c>
      <c r="K890" s="321" t="s">
        <v>1517</v>
      </c>
      <c r="L890" s="321" t="s">
        <v>1518</v>
      </c>
    </row>
    <row r="891" spans="1:12" ht="14.4">
      <c r="A891" s="314">
        <v>1878602</v>
      </c>
      <c r="B891" s="315" t="s">
        <v>3404</v>
      </c>
      <c r="C891" s="315" t="s">
        <v>1322</v>
      </c>
      <c r="D891" s="316" t="s">
        <v>3405</v>
      </c>
      <c r="E891" s="317" t="s">
        <v>1544</v>
      </c>
      <c r="F891" s="315" t="s">
        <v>1382</v>
      </c>
      <c r="G891" s="316" t="s">
        <v>1555</v>
      </c>
      <c r="H891" s="322" t="s">
        <v>1556</v>
      </c>
      <c r="I891" s="319" t="s">
        <v>1557</v>
      </c>
      <c r="J891" s="320" t="s">
        <v>198</v>
      </c>
      <c r="K891" s="321" t="s">
        <v>1517</v>
      </c>
      <c r="L891" s="321" t="s">
        <v>1518</v>
      </c>
    </row>
    <row r="892" spans="1:12" ht="14.4">
      <c r="A892" s="314">
        <v>1878603</v>
      </c>
      <c r="B892" s="315" t="s">
        <v>3406</v>
      </c>
      <c r="C892" s="315" t="s">
        <v>1323</v>
      </c>
      <c r="D892" s="316" t="s">
        <v>3407</v>
      </c>
      <c r="E892" s="317" t="s">
        <v>1544</v>
      </c>
      <c r="F892" s="315" t="s">
        <v>1382</v>
      </c>
      <c r="G892" s="316" t="s">
        <v>1555</v>
      </c>
      <c r="H892" s="322" t="s">
        <v>1556</v>
      </c>
      <c r="I892" s="319" t="s">
        <v>1557</v>
      </c>
      <c r="J892" s="320" t="s">
        <v>198</v>
      </c>
      <c r="K892" s="321" t="s">
        <v>1517</v>
      </c>
      <c r="L892" s="321" t="s">
        <v>1518</v>
      </c>
    </row>
    <row r="893" spans="1:12" ht="14.4">
      <c r="A893" s="314">
        <v>1878801</v>
      </c>
      <c r="B893" s="315" t="s">
        <v>3408</v>
      </c>
      <c r="C893" s="315" t="s">
        <v>1324</v>
      </c>
      <c r="D893" s="316" t="s">
        <v>3409</v>
      </c>
      <c r="E893" s="317" t="s">
        <v>1544</v>
      </c>
      <c r="F893" s="315" t="s">
        <v>83</v>
      </c>
      <c r="G893" s="316" t="s">
        <v>1689</v>
      </c>
      <c r="H893" s="322" t="s">
        <v>1690</v>
      </c>
      <c r="I893" s="319" t="s">
        <v>1691</v>
      </c>
      <c r="J893" s="320" t="s">
        <v>198</v>
      </c>
      <c r="K893" s="321" t="s">
        <v>1517</v>
      </c>
      <c r="L893" s="321" t="s">
        <v>1518</v>
      </c>
    </row>
    <row r="894" spans="1:12" ht="14.4">
      <c r="A894" s="314">
        <v>1880101</v>
      </c>
      <c r="B894" s="315" t="s">
        <v>3410</v>
      </c>
      <c r="C894" s="315" t="s">
        <v>1325</v>
      </c>
      <c r="D894" s="316" t="s">
        <v>3411</v>
      </c>
      <c r="E894" s="317" t="s">
        <v>146</v>
      </c>
      <c r="F894" s="315" t="s">
        <v>1379</v>
      </c>
      <c r="G894" s="316" t="s">
        <v>534</v>
      </c>
      <c r="H894" s="322" t="s">
        <v>1445</v>
      </c>
      <c r="I894" s="319" t="s">
        <v>1890</v>
      </c>
      <c r="J894" s="320" t="s">
        <v>201</v>
      </c>
      <c r="K894" s="321" t="s">
        <v>1547</v>
      </c>
      <c r="L894" s="321" t="s">
        <v>1518</v>
      </c>
    </row>
    <row r="895" spans="1:12" ht="14.4">
      <c r="A895" s="314">
        <v>1880701</v>
      </c>
      <c r="B895" s="315" t="s">
        <v>3412</v>
      </c>
      <c r="C895" s="315" t="s">
        <v>1326</v>
      </c>
      <c r="D895" s="316" t="s">
        <v>3413</v>
      </c>
      <c r="E895" s="317" t="s">
        <v>146</v>
      </c>
      <c r="F895" s="315" t="s">
        <v>1385</v>
      </c>
      <c r="G895" s="316" t="s">
        <v>1706</v>
      </c>
      <c r="H895" s="322" t="s">
        <v>1470</v>
      </c>
      <c r="I895" s="319" t="s">
        <v>1707</v>
      </c>
      <c r="J895" s="320" t="s">
        <v>201</v>
      </c>
      <c r="K895" s="321" t="s">
        <v>1521</v>
      </c>
      <c r="L895" s="321" t="s">
        <v>1530</v>
      </c>
    </row>
    <row r="896" spans="1:12" ht="14.4">
      <c r="A896" s="323">
        <v>1881401</v>
      </c>
      <c r="B896" s="315" t="s">
        <v>3414</v>
      </c>
      <c r="C896" s="315" t="s">
        <v>1327</v>
      </c>
      <c r="D896" s="316" t="s">
        <v>3415</v>
      </c>
      <c r="E896" s="317" t="s">
        <v>1516</v>
      </c>
      <c r="F896" s="318" t="s">
        <v>1383</v>
      </c>
      <c r="G896" s="319" t="s">
        <v>197</v>
      </c>
      <c r="H896" s="322" t="s">
        <v>1477</v>
      </c>
      <c r="I896" s="319" t="s">
        <v>1380</v>
      </c>
      <c r="J896" s="320" t="s">
        <v>208</v>
      </c>
      <c r="K896" s="321" t="s">
        <v>1517</v>
      </c>
      <c r="L896" s="321" t="s">
        <v>1518</v>
      </c>
    </row>
    <row r="897" spans="1:12" ht="14.4">
      <c r="A897" s="323">
        <v>1881402</v>
      </c>
      <c r="B897" s="315" t="s">
        <v>3416</v>
      </c>
      <c r="C897" s="315" t="s">
        <v>1328</v>
      </c>
      <c r="D897" s="316" t="s">
        <v>3417</v>
      </c>
      <c r="E897" s="317" t="s">
        <v>1516</v>
      </c>
      <c r="F897" s="318" t="s">
        <v>1382</v>
      </c>
      <c r="G897" s="319" t="s">
        <v>197</v>
      </c>
      <c r="H897" s="322" t="s">
        <v>1477</v>
      </c>
      <c r="I897" s="319" t="s">
        <v>1380</v>
      </c>
      <c r="J897" s="320" t="s">
        <v>208</v>
      </c>
      <c r="K897" s="321" t="s">
        <v>1517</v>
      </c>
      <c r="L897" s="321" t="s">
        <v>1518</v>
      </c>
    </row>
    <row r="898" spans="1:12" ht="14.4">
      <c r="A898" s="323">
        <v>1881403</v>
      </c>
      <c r="B898" s="315" t="s">
        <v>3418</v>
      </c>
      <c r="C898" s="315" t="s">
        <v>1329</v>
      </c>
      <c r="D898" s="316" t="s">
        <v>3419</v>
      </c>
      <c r="E898" s="317" t="s">
        <v>1516</v>
      </c>
      <c r="F898" s="318" t="s">
        <v>1382</v>
      </c>
      <c r="G898" s="319" t="s">
        <v>197</v>
      </c>
      <c r="H898" s="322" t="s">
        <v>1477</v>
      </c>
      <c r="I898" s="319" t="s">
        <v>1380</v>
      </c>
      <c r="J898" s="320" t="s">
        <v>208</v>
      </c>
      <c r="K898" s="321" t="s">
        <v>1517</v>
      </c>
      <c r="L898" s="321" t="s">
        <v>1518</v>
      </c>
    </row>
    <row r="899" spans="1:12" ht="14.4">
      <c r="A899" s="323">
        <v>1881408</v>
      </c>
      <c r="B899" s="315" t="s">
        <v>3420</v>
      </c>
      <c r="C899" s="315" t="s">
        <v>1330</v>
      </c>
      <c r="D899" s="316" t="s">
        <v>3421</v>
      </c>
      <c r="E899" s="317" t="s">
        <v>1516</v>
      </c>
      <c r="F899" s="318" t="s">
        <v>1382</v>
      </c>
      <c r="G899" s="319" t="s">
        <v>197</v>
      </c>
      <c r="H899" s="322" t="s">
        <v>1477</v>
      </c>
      <c r="I899" s="319" t="s">
        <v>1380</v>
      </c>
      <c r="J899" s="320" t="s">
        <v>208</v>
      </c>
      <c r="K899" s="321" t="s">
        <v>3256</v>
      </c>
      <c r="L899" s="321" t="s">
        <v>1518</v>
      </c>
    </row>
    <row r="900" spans="1:12" ht="14.4">
      <c r="A900" s="323">
        <v>1881409</v>
      </c>
      <c r="B900" s="315" t="s">
        <v>3422</v>
      </c>
      <c r="C900" s="315">
        <v>0</v>
      </c>
      <c r="D900" s="316" t="s">
        <v>3423</v>
      </c>
      <c r="E900" s="317" t="s">
        <v>1516</v>
      </c>
      <c r="F900" s="318" t="s">
        <v>1382</v>
      </c>
      <c r="G900" s="319" t="s">
        <v>197</v>
      </c>
      <c r="H900" s="322" t="s">
        <v>1477</v>
      </c>
      <c r="I900" s="319" t="s">
        <v>1380</v>
      </c>
      <c r="J900" s="320" t="s">
        <v>208</v>
      </c>
      <c r="K900" s="321" t="s">
        <v>3424</v>
      </c>
      <c r="L900" s="321" t="s">
        <v>1518</v>
      </c>
    </row>
    <row r="901" spans="1:12" ht="14.4">
      <c r="A901" s="323">
        <v>1881601</v>
      </c>
      <c r="B901" s="315" t="s">
        <v>3425</v>
      </c>
      <c r="C901" s="315" t="s">
        <v>1331</v>
      </c>
      <c r="D901" s="316" t="s">
        <v>3426</v>
      </c>
      <c r="E901" s="317" t="s">
        <v>1516</v>
      </c>
      <c r="F901" s="318" t="s">
        <v>83</v>
      </c>
      <c r="G901" s="319" t="s">
        <v>1550</v>
      </c>
      <c r="H901" s="322" t="s">
        <v>1447</v>
      </c>
      <c r="I901" s="319" t="s">
        <v>1551</v>
      </c>
      <c r="J901" s="320" t="s">
        <v>208</v>
      </c>
      <c r="K901" s="321" t="s">
        <v>1517</v>
      </c>
      <c r="L901" s="321" t="s">
        <v>1518</v>
      </c>
    </row>
    <row r="902" spans="1:12" ht="14.4">
      <c r="A902" s="314">
        <v>1883101</v>
      </c>
      <c r="B902" s="315" t="s">
        <v>3427</v>
      </c>
      <c r="C902" s="315" t="s">
        <v>1332</v>
      </c>
      <c r="D902" s="316" t="s">
        <v>3428</v>
      </c>
      <c r="E902" s="317" t="s">
        <v>146</v>
      </c>
      <c r="F902" s="315" t="s">
        <v>83</v>
      </c>
      <c r="G902" s="316" t="s">
        <v>1732</v>
      </c>
      <c r="H902" s="322" t="s">
        <v>1444</v>
      </c>
      <c r="I902" s="319" t="s">
        <v>1733</v>
      </c>
      <c r="J902" s="320" t="s">
        <v>201</v>
      </c>
      <c r="K902" s="321" t="s">
        <v>1517</v>
      </c>
      <c r="L902" s="321" t="s">
        <v>1518</v>
      </c>
    </row>
    <row r="903" spans="1:12" ht="14.4">
      <c r="A903" s="314">
        <v>1883801</v>
      </c>
      <c r="B903" s="315" t="s">
        <v>3429</v>
      </c>
      <c r="C903" s="315" t="s">
        <v>3430</v>
      </c>
      <c r="D903" s="316" t="s">
        <v>3431</v>
      </c>
      <c r="E903" s="317" t="s">
        <v>1383</v>
      </c>
      <c r="F903" s="315" t="s">
        <v>1383</v>
      </c>
      <c r="G903" s="316" t="s">
        <v>1528</v>
      </c>
      <c r="H903" s="322" t="s">
        <v>1436</v>
      </c>
      <c r="I903" s="319" t="s">
        <v>1421</v>
      </c>
      <c r="J903" s="320" t="s">
        <v>1529</v>
      </c>
      <c r="K903" s="321" t="s">
        <v>1517</v>
      </c>
      <c r="L903" s="321" t="s">
        <v>1518</v>
      </c>
    </row>
    <row r="904" spans="1:12" ht="14.4">
      <c r="A904" s="323">
        <v>1884201</v>
      </c>
      <c r="B904" s="315" t="s">
        <v>3432</v>
      </c>
      <c r="C904" s="315" t="s">
        <v>1333</v>
      </c>
      <c r="D904" s="316" t="s">
        <v>3433</v>
      </c>
      <c r="E904" s="317" t="s">
        <v>1516</v>
      </c>
      <c r="F904" s="318" t="s">
        <v>1393</v>
      </c>
      <c r="G904" s="319" t="s">
        <v>197</v>
      </c>
      <c r="H904" s="322" t="s">
        <v>1477</v>
      </c>
      <c r="I904" s="319" t="s">
        <v>1380</v>
      </c>
      <c r="J904" s="320" t="s">
        <v>208</v>
      </c>
      <c r="K904" s="321" t="s">
        <v>3434</v>
      </c>
      <c r="L904" s="321" t="s">
        <v>1518</v>
      </c>
    </row>
    <row r="905" spans="1:12" ht="14.4">
      <c r="A905" s="314">
        <v>1884301</v>
      </c>
      <c r="B905" s="315" t="s">
        <v>3435</v>
      </c>
      <c r="C905" s="315" t="s">
        <v>1334</v>
      </c>
      <c r="D905" s="316" t="s">
        <v>3436</v>
      </c>
      <c r="E905" s="317" t="s">
        <v>1544</v>
      </c>
      <c r="F905" s="315" t="s">
        <v>1383</v>
      </c>
      <c r="G905" s="316" t="s">
        <v>1689</v>
      </c>
      <c r="H905" s="322" t="s">
        <v>1690</v>
      </c>
      <c r="I905" s="319" t="s">
        <v>1691</v>
      </c>
      <c r="J905" s="320" t="s">
        <v>198</v>
      </c>
      <c r="K905" s="321" t="s">
        <v>1517</v>
      </c>
      <c r="L905" s="321" t="s">
        <v>1518</v>
      </c>
    </row>
    <row r="906" spans="1:12" ht="14.4">
      <c r="A906" s="314">
        <v>1884302</v>
      </c>
      <c r="B906" s="315" t="s">
        <v>3437</v>
      </c>
      <c r="C906" s="315" t="s">
        <v>1335</v>
      </c>
      <c r="D906" s="316" t="s">
        <v>3438</v>
      </c>
      <c r="E906" s="317" t="s">
        <v>1544</v>
      </c>
      <c r="F906" s="315" t="s">
        <v>1382</v>
      </c>
      <c r="G906" s="316" t="s">
        <v>1689</v>
      </c>
      <c r="H906" s="322" t="s">
        <v>1690</v>
      </c>
      <c r="I906" s="319" t="s">
        <v>1691</v>
      </c>
      <c r="J906" s="320" t="s">
        <v>198</v>
      </c>
      <c r="K906" s="321" t="s">
        <v>1517</v>
      </c>
      <c r="L906" s="321" t="s">
        <v>1518</v>
      </c>
    </row>
    <row r="907" spans="1:12" ht="14.4">
      <c r="A907" s="314">
        <v>1884501</v>
      </c>
      <c r="B907" s="315" t="s">
        <v>3439</v>
      </c>
      <c r="C907" s="315" t="s">
        <v>1336</v>
      </c>
      <c r="D907" s="316" t="s">
        <v>3440</v>
      </c>
      <c r="E907" s="317" t="s">
        <v>1544</v>
      </c>
      <c r="F907" s="315" t="s">
        <v>83</v>
      </c>
      <c r="G907" s="316" t="s">
        <v>1689</v>
      </c>
      <c r="H907" s="322" t="s">
        <v>1690</v>
      </c>
      <c r="I907" s="319" t="s">
        <v>1691</v>
      </c>
      <c r="J907" s="320" t="s">
        <v>198</v>
      </c>
      <c r="K907" s="321" t="s">
        <v>1517</v>
      </c>
      <c r="L907" s="321" t="s">
        <v>1518</v>
      </c>
    </row>
    <row r="908" spans="1:12" ht="14.4">
      <c r="A908" s="314">
        <v>1885001</v>
      </c>
      <c r="B908" s="315" t="s">
        <v>3441</v>
      </c>
      <c r="C908" s="315" t="s">
        <v>1337</v>
      </c>
      <c r="D908" s="316" t="s">
        <v>3442</v>
      </c>
      <c r="E908" s="317" t="s">
        <v>1383</v>
      </c>
      <c r="F908" s="315" t="s">
        <v>1383</v>
      </c>
      <c r="G908" s="316" t="s">
        <v>1540</v>
      </c>
      <c r="H908" s="322" t="s">
        <v>1451</v>
      </c>
      <c r="I908" s="319" t="s">
        <v>1541</v>
      </c>
      <c r="J908" s="320" t="s">
        <v>1529</v>
      </c>
      <c r="K908" s="321" t="s">
        <v>1517</v>
      </c>
      <c r="L908" s="321" t="s">
        <v>1518</v>
      </c>
    </row>
    <row r="909" spans="1:12" ht="14.4">
      <c r="A909" s="314">
        <v>1885002</v>
      </c>
      <c r="B909" s="315" t="s">
        <v>3443</v>
      </c>
      <c r="C909" s="315" t="s">
        <v>1338</v>
      </c>
      <c r="D909" s="316" t="s">
        <v>3444</v>
      </c>
      <c r="E909" s="317" t="s">
        <v>1383</v>
      </c>
      <c r="F909" s="315" t="s">
        <v>1382</v>
      </c>
      <c r="G909" s="316" t="s">
        <v>1540</v>
      </c>
      <c r="H909" s="322" t="s">
        <v>1451</v>
      </c>
      <c r="I909" s="319" t="s">
        <v>1541</v>
      </c>
      <c r="J909" s="320" t="s">
        <v>1529</v>
      </c>
      <c r="K909" s="321" t="s">
        <v>1517</v>
      </c>
      <c r="L909" s="321" t="s">
        <v>1518</v>
      </c>
    </row>
    <row r="910" spans="1:12" ht="14.4">
      <c r="A910" s="314">
        <v>1885003</v>
      </c>
      <c r="B910" s="315" t="s">
        <v>3445</v>
      </c>
      <c r="C910" s="315" t="s">
        <v>1339</v>
      </c>
      <c r="D910" s="316" t="s">
        <v>3446</v>
      </c>
      <c r="E910" s="317" t="s">
        <v>1383</v>
      </c>
      <c r="F910" s="315" t="s">
        <v>1382</v>
      </c>
      <c r="G910" s="316" t="s">
        <v>1540</v>
      </c>
      <c r="H910" s="322" t="s">
        <v>1451</v>
      </c>
      <c r="I910" s="319" t="s">
        <v>1541</v>
      </c>
      <c r="J910" s="320" t="s">
        <v>1529</v>
      </c>
      <c r="K910" s="321" t="s">
        <v>1517</v>
      </c>
      <c r="L910" s="321" t="s">
        <v>1518</v>
      </c>
    </row>
    <row r="911" spans="1:12" ht="14.4">
      <c r="A911" s="314">
        <v>1885201</v>
      </c>
      <c r="B911" s="315" t="s">
        <v>3447</v>
      </c>
      <c r="C911" s="315" t="s">
        <v>1340</v>
      </c>
      <c r="D911" s="316" t="s">
        <v>3448</v>
      </c>
      <c r="E911" s="317" t="s">
        <v>1383</v>
      </c>
      <c r="F911" s="315" t="s">
        <v>83</v>
      </c>
      <c r="G911" s="316" t="s">
        <v>1540</v>
      </c>
      <c r="H911" s="322" t="s">
        <v>1451</v>
      </c>
      <c r="I911" s="319" t="s">
        <v>1541</v>
      </c>
      <c r="J911" s="320" t="s">
        <v>1529</v>
      </c>
      <c r="K911" s="321" t="s">
        <v>1517</v>
      </c>
      <c r="L911" s="321" t="s">
        <v>1518</v>
      </c>
    </row>
    <row r="912" spans="1:12" ht="14.4">
      <c r="A912" s="314">
        <v>1885301</v>
      </c>
      <c r="B912" s="315" t="s">
        <v>3449</v>
      </c>
      <c r="C912" s="315" t="s">
        <v>1341</v>
      </c>
      <c r="D912" s="316" t="s">
        <v>3450</v>
      </c>
      <c r="E912" s="317" t="s">
        <v>83</v>
      </c>
      <c r="F912" s="315" t="s">
        <v>1388</v>
      </c>
      <c r="G912" s="316" t="s">
        <v>1446</v>
      </c>
      <c r="H912" s="322" t="s">
        <v>1442</v>
      </c>
      <c r="I912" s="319" t="s">
        <v>1381</v>
      </c>
      <c r="J912" s="320" t="s">
        <v>1525</v>
      </c>
      <c r="K912" s="321" t="s">
        <v>1517</v>
      </c>
      <c r="L912" s="321" t="s">
        <v>1518</v>
      </c>
    </row>
    <row r="913" spans="1:12" ht="14.4">
      <c r="A913" s="314">
        <v>1886601</v>
      </c>
      <c r="B913" s="315" t="s">
        <v>3451</v>
      </c>
      <c r="C913" s="315" t="s">
        <v>1416</v>
      </c>
      <c r="D913" s="316" t="s">
        <v>3452</v>
      </c>
      <c r="E913" s="317" t="s">
        <v>146</v>
      </c>
      <c r="F913" s="315" t="s">
        <v>1383</v>
      </c>
      <c r="G913" s="316" t="s">
        <v>205</v>
      </c>
      <c r="H913" s="318" t="s">
        <v>1455</v>
      </c>
      <c r="I913" s="319" t="s">
        <v>1617</v>
      </c>
      <c r="J913" s="320" t="s">
        <v>201</v>
      </c>
      <c r="K913" s="321" t="s">
        <v>1517</v>
      </c>
      <c r="L913" s="321" t="s">
        <v>1518</v>
      </c>
    </row>
    <row r="914" spans="1:12" ht="14.4">
      <c r="A914" s="314">
        <v>1886701</v>
      </c>
      <c r="B914" s="315" t="s">
        <v>3453</v>
      </c>
      <c r="C914" s="315" t="s">
        <v>1342</v>
      </c>
      <c r="D914" s="316" t="s">
        <v>3454</v>
      </c>
      <c r="E914" s="317" t="s">
        <v>1383</v>
      </c>
      <c r="F914" s="315" t="s">
        <v>1383</v>
      </c>
      <c r="G914" s="316" t="s">
        <v>1595</v>
      </c>
      <c r="H914" s="322" t="s">
        <v>1471</v>
      </c>
      <c r="I914" s="319" t="s">
        <v>1427</v>
      </c>
      <c r="J914" s="320" t="s">
        <v>1529</v>
      </c>
      <c r="K914" s="321" t="s">
        <v>1517</v>
      </c>
      <c r="L914" s="321" t="s">
        <v>1518</v>
      </c>
    </row>
    <row r="915" spans="1:12" ht="14.4">
      <c r="A915" s="314">
        <v>1886801</v>
      </c>
      <c r="B915" s="315" t="s">
        <v>3455</v>
      </c>
      <c r="C915" s="315" t="s">
        <v>1343</v>
      </c>
      <c r="D915" s="316" t="s">
        <v>3456</v>
      </c>
      <c r="E915" s="317" t="s">
        <v>1383</v>
      </c>
      <c r="F915" s="315" t="s">
        <v>1390</v>
      </c>
      <c r="G915" s="316" t="s">
        <v>1656</v>
      </c>
      <c r="H915" s="322" t="s">
        <v>1469</v>
      </c>
      <c r="I915" s="319" t="s">
        <v>1428</v>
      </c>
      <c r="J915" s="320" t="s">
        <v>1529</v>
      </c>
      <c r="K915" s="321" t="s">
        <v>1533</v>
      </c>
      <c r="L915" s="321" t="s">
        <v>1518</v>
      </c>
    </row>
    <row r="916" spans="1:12" ht="14.4">
      <c r="A916" s="314">
        <v>1887101</v>
      </c>
      <c r="B916" s="315" t="s">
        <v>3457</v>
      </c>
      <c r="C916" s="315" t="s">
        <v>1344</v>
      </c>
      <c r="D916" s="316" t="s">
        <v>3458</v>
      </c>
      <c r="E916" s="317" t="s">
        <v>146</v>
      </c>
      <c r="F916" s="315" t="s">
        <v>1383</v>
      </c>
      <c r="G916" s="316" t="s">
        <v>1706</v>
      </c>
      <c r="H916" s="322" t="s">
        <v>1470</v>
      </c>
      <c r="I916" s="319" t="s">
        <v>1707</v>
      </c>
      <c r="J916" s="320" t="s">
        <v>201</v>
      </c>
      <c r="K916" s="321" t="s">
        <v>1517</v>
      </c>
      <c r="L916" s="321" t="s">
        <v>1518</v>
      </c>
    </row>
    <row r="917" spans="1:12" ht="14.4">
      <c r="A917" s="314">
        <v>1887301</v>
      </c>
      <c r="B917" s="315" t="s">
        <v>3459</v>
      </c>
      <c r="C917" s="315" t="s">
        <v>1345</v>
      </c>
      <c r="D917" s="316" t="s">
        <v>3460</v>
      </c>
      <c r="E917" s="317" t="s">
        <v>146</v>
      </c>
      <c r="F917" s="315" t="s">
        <v>83</v>
      </c>
      <c r="G917" s="316" t="s">
        <v>1706</v>
      </c>
      <c r="H917" s="322" t="s">
        <v>1470</v>
      </c>
      <c r="I917" s="319" t="s">
        <v>1707</v>
      </c>
      <c r="J917" s="320" t="s">
        <v>201</v>
      </c>
      <c r="K917" s="321" t="s">
        <v>1517</v>
      </c>
      <c r="L917" s="321" t="s">
        <v>1518</v>
      </c>
    </row>
    <row r="918" spans="1:12" ht="14.4">
      <c r="A918" s="314">
        <v>1887601</v>
      </c>
      <c r="B918" s="315" t="s">
        <v>3461</v>
      </c>
      <c r="C918" s="315" t="s">
        <v>1346</v>
      </c>
      <c r="D918" s="316" t="s">
        <v>3462</v>
      </c>
      <c r="E918" s="317" t="s">
        <v>1544</v>
      </c>
      <c r="F918" s="315" t="s">
        <v>83</v>
      </c>
      <c r="G918" s="316" t="s">
        <v>1484</v>
      </c>
      <c r="H918" s="322" t="s">
        <v>1627</v>
      </c>
      <c r="I918" s="319" t="s">
        <v>1628</v>
      </c>
      <c r="J918" s="320" t="s">
        <v>198</v>
      </c>
      <c r="K918" s="321" t="s">
        <v>1517</v>
      </c>
      <c r="L918" s="321" t="s">
        <v>1518</v>
      </c>
    </row>
    <row r="919" spans="1:12" ht="14.4">
      <c r="A919" s="314">
        <v>1887801</v>
      </c>
      <c r="B919" s="315" t="s">
        <v>3463</v>
      </c>
      <c r="C919" s="315" t="s">
        <v>1347</v>
      </c>
      <c r="D919" s="316" t="s">
        <v>3464</v>
      </c>
      <c r="E919" s="317" t="s">
        <v>1544</v>
      </c>
      <c r="F919" s="315" t="s">
        <v>1383</v>
      </c>
      <c r="G919" s="316" t="s">
        <v>200</v>
      </c>
      <c r="H919" s="322" t="s">
        <v>1546</v>
      </c>
      <c r="I919" s="319" t="s">
        <v>1396</v>
      </c>
      <c r="J919" s="320" t="s">
        <v>198</v>
      </c>
      <c r="K919" s="321" t="s">
        <v>1517</v>
      </c>
      <c r="L919" s="321" t="s">
        <v>1518</v>
      </c>
    </row>
    <row r="920" spans="1:12" ht="14.4">
      <c r="A920" s="314">
        <v>1887802</v>
      </c>
      <c r="B920" s="315" t="s">
        <v>3465</v>
      </c>
      <c r="C920" s="315" t="s">
        <v>1348</v>
      </c>
      <c r="D920" s="316" t="s">
        <v>3466</v>
      </c>
      <c r="E920" s="317" t="s">
        <v>1544</v>
      </c>
      <c r="F920" s="315" t="s">
        <v>1382</v>
      </c>
      <c r="G920" s="316" t="s">
        <v>200</v>
      </c>
      <c r="H920" s="322" t="s">
        <v>1546</v>
      </c>
      <c r="I920" s="319" t="s">
        <v>1396</v>
      </c>
      <c r="J920" s="320" t="s">
        <v>198</v>
      </c>
      <c r="K920" s="321" t="s">
        <v>1517</v>
      </c>
      <c r="L920" s="321" t="s">
        <v>1518</v>
      </c>
    </row>
    <row r="921" spans="1:12" ht="14.4">
      <c r="A921" s="323">
        <v>1888001</v>
      </c>
      <c r="B921" s="315" t="s">
        <v>3467</v>
      </c>
      <c r="C921" s="315" t="s">
        <v>1349</v>
      </c>
      <c r="D921" s="316" t="s">
        <v>3468</v>
      </c>
      <c r="E921" s="317" t="s">
        <v>1516</v>
      </c>
      <c r="F921" s="318" t="s">
        <v>1383</v>
      </c>
      <c r="G921" s="319" t="s">
        <v>214</v>
      </c>
      <c r="H921" s="322" t="s">
        <v>1478</v>
      </c>
      <c r="I921" s="319" t="s">
        <v>1479</v>
      </c>
      <c r="J921" s="320" t="s">
        <v>208</v>
      </c>
      <c r="K921" s="321" t="s">
        <v>1517</v>
      </c>
      <c r="L921" s="321" t="s">
        <v>1518</v>
      </c>
    </row>
    <row r="922" spans="1:12" ht="14.4">
      <c r="A922" s="323">
        <v>1888007</v>
      </c>
      <c r="B922" s="315" t="s">
        <v>3469</v>
      </c>
      <c r="C922" s="315">
        <v>0</v>
      </c>
      <c r="D922" s="316" t="s">
        <v>3470</v>
      </c>
      <c r="E922" s="317" t="s">
        <v>1516</v>
      </c>
      <c r="F922" s="318" t="s">
        <v>1382</v>
      </c>
      <c r="G922" s="319" t="s">
        <v>214</v>
      </c>
      <c r="H922" s="322" t="s">
        <v>1478</v>
      </c>
      <c r="I922" s="319" t="s">
        <v>1479</v>
      </c>
      <c r="J922" s="320" t="s">
        <v>208</v>
      </c>
      <c r="K922" s="321" t="s">
        <v>3256</v>
      </c>
      <c r="L922" s="321" t="s">
        <v>1518</v>
      </c>
    </row>
    <row r="923" spans="1:12" ht="14.4">
      <c r="A923" s="314">
        <v>1888101</v>
      </c>
      <c r="B923" s="315" t="s">
        <v>3471</v>
      </c>
      <c r="C923" s="315" t="s">
        <v>1350</v>
      </c>
      <c r="D923" s="316" t="s">
        <v>3472</v>
      </c>
      <c r="E923" s="317" t="s">
        <v>146</v>
      </c>
      <c r="F923" s="315" t="s">
        <v>1383</v>
      </c>
      <c r="G923" s="316" t="s">
        <v>202</v>
      </c>
      <c r="H923" s="322" t="s">
        <v>1443</v>
      </c>
      <c r="I923" s="319" t="s">
        <v>1569</v>
      </c>
      <c r="J923" s="320" t="s">
        <v>201</v>
      </c>
      <c r="K923" s="321" t="s">
        <v>1517</v>
      </c>
      <c r="L923" s="321" t="s">
        <v>1518</v>
      </c>
    </row>
    <row r="924" spans="1:12" ht="14.4">
      <c r="A924" s="314">
        <v>1888108</v>
      </c>
      <c r="B924" s="315" t="s">
        <v>3473</v>
      </c>
      <c r="C924" s="315" t="s">
        <v>1486</v>
      </c>
      <c r="D924" s="316" t="s">
        <v>3474</v>
      </c>
      <c r="E924" s="317" t="s">
        <v>146</v>
      </c>
      <c r="F924" s="315" t="s">
        <v>1382</v>
      </c>
      <c r="G924" s="316" t="s">
        <v>202</v>
      </c>
      <c r="H924" s="322" t="s">
        <v>1443</v>
      </c>
      <c r="I924" s="319" t="s">
        <v>1569</v>
      </c>
      <c r="J924" s="320" t="s">
        <v>201</v>
      </c>
      <c r="K924" s="321" t="s">
        <v>1517</v>
      </c>
      <c r="L924" s="321" t="s">
        <v>1518</v>
      </c>
    </row>
    <row r="925" spans="1:12" ht="14.4">
      <c r="A925" s="314">
        <v>1888201</v>
      </c>
      <c r="B925" s="315" t="s">
        <v>3475</v>
      </c>
      <c r="C925" s="315" t="s">
        <v>1351</v>
      </c>
      <c r="D925" s="316" t="s">
        <v>3476</v>
      </c>
      <c r="E925" s="317" t="s">
        <v>146</v>
      </c>
      <c r="F925" s="315" t="s">
        <v>1383</v>
      </c>
      <c r="G925" s="316" t="s">
        <v>1706</v>
      </c>
      <c r="H925" s="322" t="s">
        <v>1470</v>
      </c>
      <c r="I925" s="319" t="s">
        <v>1707</v>
      </c>
      <c r="J925" s="320" t="s">
        <v>201</v>
      </c>
      <c r="K925" s="321" t="s">
        <v>1517</v>
      </c>
      <c r="L925" s="321" t="s">
        <v>1518</v>
      </c>
    </row>
    <row r="926" spans="1:12" ht="14.4">
      <c r="A926" s="323">
        <v>1888301</v>
      </c>
      <c r="B926" s="315" t="s">
        <v>3477</v>
      </c>
      <c r="C926" s="315" t="s">
        <v>1352</v>
      </c>
      <c r="D926" s="316" t="s">
        <v>3478</v>
      </c>
      <c r="E926" s="317" t="s">
        <v>1516</v>
      </c>
      <c r="F926" s="318" t="s">
        <v>83</v>
      </c>
      <c r="G926" s="319" t="s">
        <v>214</v>
      </c>
      <c r="H926" s="322" t="s">
        <v>1478</v>
      </c>
      <c r="I926" s="319" t="s">
        <v>1479</v>
      </c>
      <c r="J926" s="320" t="s">
        <v>208</v>
      </c>
      <c r="K926" s="321" t="s">
        <v>1517</v>
      </c>
      <c r="L926" s="321" t="s">
        <v>1518</v>
      </c>
    </row>
    <row r="927" spans="1:12" ht="14.4">
      <c r="A927" s="314">
        <v>1888601</v>
      </c>
      <c r="B927" s="315" t="s">
        <v>3479</v>
      </c>
      <c r="C927" s="315" t="s">
        <v>1353</v>
      </c>
      <c r="D927" s="316" t="s">
        <v>3480</v>
      </c>
      <c r="E927" s="317" t="s">
        <v>100</v>
      </c>
      <c r="F927" s="315" t="s">
        <v>1383</v>
      </c>
      <c r="G927" s="316" t="s">
        <v>527</v>
      </c>
      <c r="H927" s="322" t="s">
        <v>1441</v>
      </c>
      <c r="I927" s="319" t="s">
        <v>1400</v>
      </c>
      <c r="J927" s="320" t="s">
        <v>1561</v>
      </c>
      <c r="K927" s="321" t="s">
        <v>1517</v>
      </c>
      <c r="L927" s="321" t="s">
        <v>1518</v>
      </c>
    </row>
    <row r="928" spans="1:12" ht="14.4">
      <c r="A928" s="314">
        <v>1888607</v>
      </c>
      <c r="B928" s="315" t="s">
        <v>3481</v>
      </c>
      <c r="C928" s="315" t="s">
        <v>1354</v>
      </c>
      <c r="D928" s="316" t="s">
        <v>3482</v>
      </c>
      <c r="E928" s="317" t="s">
        <v>100</v>
      </c>
      <c r="F928" s="315" t="s">
        <v>1382</v>
      </c>
      <c r="G928" s="316" t="s">
        <v>527</v>
      </c>
      <c r="H928" s="322" t="s">
        <v>1441</v>
      </c>
      <c r="I928" s="319" t="s">
        <v>1400</v>
      </c>
      <c r="J928" s="320" t="s">
        <v>1561</v>
      </c>
      <c r="K928" s="321" t="s">
        <v>1517</v>
      </c>
      <c r="L928" s="321" t="s">
        <v>1518</v>
      </c>
    </row>
    <row r="929" spans="1:12" ht="14.4">
      <c r="A929" s="314">
        <v>1889301</v>
      </c>
      <c r="B929" s="315" t="s">
        <v>3483</v>
      </c>
      <c r="C929" s="315" t="s">
        <v>1355</v>
      </c>
      <c r="D929" s="316" t="s">
        <v>3484</v>
      </c>
      <c r="E929" s="317" t="s">
        <v>1544</v>
      </c>
      <c r="F929" s="315" t="s">
        <v>1383</v>
      </c>
      <c r="G929" s="316" t="s">
        <v>1661</v>
      </c>
      <c r="H929" s="322" t="s">
        <v>1662</v>
      </c>
      <c r="I929" s="319" t="s">
        <v>1663</v>
      </c>
      <c r="J929" s="320" t="s">
        <v>198</v>
      </c>
      <c r="K929" s="321" t="s">
        <v>1517</v>
      </c>
      <c r="L929" s="321" t="s">
        <v>1518</v>
      </c>
    </row>
    <row r="930" spans="1:12" ht="14.4">
      <c r="A930" s="314">
        <v>1889302</v>
      </c>
      <c r="B930" s="315" t="s">
        <v>3485</v>
      </c>
      <c r="C930" s="315" t="s">
        <v>1356</v>
      </c>
      <c r="D930" s="316" t="s">
        <v>3486</v>
      </c>
      <c r="E930" s="317" t="s">
        <v>1544</v>
      </c>
      <c r="F930" s="315" t="s">
        <v>1382</v>
      </c>
      <c r="G930" s="316" t="s">
        <v>1661</v>
      </c>
      <c r="H930" s="322" t="s">
        <v>1662</v>
      </c>
      <c r="I930" s="319" t="s">
        <v>1663</v>
      </c>
      <c r="J930" s="320" t="s">
        <v>198</v>
      </c>
      <c r="K930" s="321" t="s">
        <v>1517</v>
      </c>
      <c r="L930" s="321" t="s">
        <v>1518</v>
      </c>
    </row>
    <row r="931" spans="1:12" ht="14.4">
      <c r="A931" s="314">
        <v>1889303</v>
      </c>
      <c r="B931" s="315" t="s">
        <v>3487</v>
      </c>
      <c r="C931" s="315" t="s">
        <v>1357</v>
      </c>
      <c r="D931" s="316" t="s">
        <v>3488</v>
      </c>
      <c r="E931" s="317" t="s">
        <v>1544</v>
      </c>
      <c r="F931" s="315" t="s">
        <v>1382</v>
      </c>
      <c r="G931" s="316" t="s">
        <v>1661</v>
      </c>
      <c r="H931" s="322" t="s">
        <v>1662</v>
      </c>
      <c r="I931" s="319" t="s">
        <v>1663</v>
      </c>
      <c r="J931" s="320" t="s">
        <v>198</v>
      </c>
      <c r="K931" s="321" t="s">
        <v>1517</v>
      </c>
      <c r="L931" s="321" t="s">
        <v>1518</v>
      </c>
    </row>
    <row r="932" spans="1:12" ht="14.4">
      <c r="A932" s="314">
        <v>1889304</v>
      </c>
      <c r="B932" s="315" t="s">
        <v>3489</v>
      </c>
      <c r="C932" s="315" t="s">
        <v>1358</v>
      </c>
      <c r="D932" s="316" t="s">
        <v>3490</v>
      </c>
      <c r="E932" s="317" t="s">
        <v>1544</v>
      </c>
      <c r="F932" s="315" t="s">
        <v>1382</v>
      </c>
      <c r="G932" s="316" t="s">
        <v>1661</v>
      </c>
      <c r="H932" s="322" t="s">
        <v>1662</v>
      </c>
      <c r="I932" s="319" t="s">
        <v>1663</v>
      </c>
      <c r="J932" s="320" t="s">
        <v>198</v>
      </c>
      <c r="K932" s="321" t="s">
        <v>1517</v>
      </c>
      <c r="L932" s="321" t="s">
        <v>1518</v>
      </c>
    </row>
    <row r="933" spans="1:12" ht="14.4">
      <c r="A933" s="314">
        <v>1889501</v>
      </c>
      <c r="B933" s="315" t="s">
        <v>3491</v>
      </c>
      <c r="C933" s="315" t="s">
        <v>1359</v>
      </c>
      <c r="D933" s="316" t="s">
        <v>3492</v>
      </c>
      <c r="E933" s="317" t="s">
        <v>1544</v>
      </c>
      <c r="F933" s="315" t="s">
        <v>83</v>
      </c>
      <c r="G933" s="316" t="s">
        <v>1661</v>
      </c>
      <c r="H933" s="322" t="s">
        <v>1662</v>
      </c>
      <c r="I933" s="319" t="s">
        <v>1663</v>
      </c>
      <c r="J933" s="320" t="s">
        <v>198</v>
      </c>
      <c r="K933" s="321" t="s">
        <v>1517</v>
      </c>
      <c r="L933" s="321" t="s">
        <v>1518</v>
      </c>
    </row>
    <row r="934" spans="1:12" ht="14.4">
      <c r="A934" s="323">
        <v>1889801</v>
      </c>
      <c r="B934" s="315" t="s">
        <v>3493</v>
      </c>
      <c r="C934" s="315" t="s">
        <v>1360</v>
      </c>
      <c r="D934" s="316" t="s">
        <v>3494</v>
      </c>
      <c r="E934" s="317" t="s">
        <v>1516</v>
      </c>
      <c r="F934" s="318" t="s">
        <v>1383</v>
      </c>
      <c r="G934" s="319" t="s">
        <v>1550</v>
      </c>
      <c r="H934" s="322" t="s">
        <v>1447</v>
      </c>
      <c r="I934" s="319" t="s">
        <v>1551</v>
      </c>
      <c r="J934" s="320" t="s">
        <v>208</v>
      </c>
      <c r="K934" s="321" t="s">
        <v>1517</v>
      </c>
      <c r="L934" s="321" t="s">
        <v>1518</v>
      </c>
    </row>
    <row r="935" spans="1:12" ht="14.4">
      <c r="A935" s="314">
        <v>1890101</v>
      </c>
      <c r="B935" s="315" t="s">
        <v>3495</v>
      </c>
      <c r="C935" s="315" t="s">
        <v>1361</v>
      </c>
      <c r="D935" s="316" t="s">
        <v>3496</v>
      </c>
      <c r="E935" s="317" t="s">
        <v>1544</v>
      </c>
      <c r="F935" s="315" t="s">
        <v>1383</v>
      </c>
      <c r="G935" s="316" t="s">
        <v>1484</v>
      </c>
      <c r="H935" s="322" t="s">
        <v>1627</v>
      </c>
      <c r="I935" s="319" t="s">
        <v>1628</v>
      </c>
      <c r="J935" s="320" t="s">
        <v>198</v>
      </c>
      <c r="K935" s="321" t="s">
        <v>1517</v>
      </c>
      <c r="L935" s="321" t="s">
        <v>1518</v>
      </c>
    </row>
    <row r="936" spans="1:12" ht="14.4">
      <c r="A936" s="314">
        <v>1890701</v>
      </c>
      <c r="B936" s="315" t="s">
        <v>3497</v>
      </c>
      <c r="C936" s="315" t="s">
        <v>1362</v>
      </c>
      <c r="D936" s="316" t="s">
        <v>3498</v>
      </c>
      <c r="E936" s="317" t="s">
        <v>100</v>
      </c>
      <c r="F936" s="315" t="s">
        <v>1383</v>
      </c>
      <c r="G936" s="316" t="s">
        <v>1564</v>
      </c>
      <c r="H936" s="322" t="s">
        <v>1565</v>
      </c>
      <c r="I936" s="319" t="s">
        <v>1566</v>
      </c>
      <c r="J936" s="320" t="s">
        <v>1561</v>
      </c>
      <c r="K936" s="321" t="s">
        <v>1517</v>
      </c>
      <c r="L936" s="321" t="s">
        <v>1518</v>
      </c>
    </row>
    <row r="937" spans="1:12" ht="14.4">
      <c r="A937" s="314">
        <v>1890702</v>
      </c>
      <c r="B937" s="315" t="s">
        <v>3499</v>
      </c>
      <c r="C937" s="315" t="s">
        <v>1363</v>
      </c>
      <c r="D937" s="316" t="s">
        <v>3500</v>
      </c>
      <c r="E937" s="317" t="s">
        <v>100</v>
      </c>
      <c r="F937" s="315" t="s">
        <v>1382</v>
      </c>
      <c r="G937" s="316" t="s">
        <v>1564</v>
      </c>
      <c r="H937" s="322" t="s">
        <v>1565</v>
      </c>
      <c r="I937" s="319" t="s">
        <v>1566</v>
      </c>
      <c r="J937" s="320" t="s">
        <v>1561</v>
      </c>
      <c r="K937" s="321" t="s">
        <v>1517</v>
      </c>
      <c r="L937" s="321" t="s">
        <v>1518</v>
      </c>
    </row>
    <row r="938" spans="1:12" ht="14.4">
      <c r="A938" s="314">
        <v>1890707</v>
      </c>
      <c r="B938" s="315" t="s">
        <v>3501</v>
      </c>
      <c r="C938" s="315" t="s">
        <v>3502</v>
      </c>
      <c r="D938" s="316" t="s">
        <v>3503</v>
      </c>
      <c r="E938" s="317" t="s">
        <v>100</v>
      </c>
      <c r="F938" s="315" t="s">
        <v>1382</v>
      </c>
      <c r="G938" s="316" t="s">
        <v>1564</v>
      </c>
      <c r="H938" s="322" t="s">
        <v>1565</v>
      </c>
      <c r="I938" s="319" t="s">
        <v>1566</v>
      </c>
      <c r="J938" s="320" t="s">
        <v>1561</v>
      </c>
      <c r="K938" s="321" t="s">
        <v>1517</v>
      </c>
      <c r="L938" s="321" t="s">
        <v>1518</v>
      </c>
    </row>
    <row r="939" spans="1:12" ht="14.4">
      <c r="A939" s="314">
        <v>1890901</v>
      </c>
      <c r="B939" s="315" t="s">
        <v>3504</v>
      </c>
      <c r="C939" s="315" t="s">
        <v>1364</v>
      </c>
      <c r="D939" s="316" t="s">
        <v>3505</v>
      </c>
      <c r="E939" s="317" t="s">
        <v>100</v>
      </c>
      <c r="F939" s="315" t="s">
        <v>83</v>
      </c>
      <c r="G939" s="316" t="s">
        <v>1778</v>
      </c>
      <c r="H939" s="322" t="s">
        <v>1779</v>
      </c>
      <c r="I939" s="319" t="s">
        <v>1413</v>
      </c>
      <c r="J939" s="320" t="s">
        <v>1561</v>
      </c>
      <c r="K939" s="321" t="s">
        <v>1517</v>
      </c>
      <c r="L939" s="321" t="s">
        <v>1518</v>
      </c>
    </row>
    <row r="940" spans="1:12" ht="14.4">
      <c r="A940" s="314">
        <v>1891401</v>
      </c>
      <c r="B940" s="315" t="s">
        <v>3506</v>
      </c>
      <c r="C940" s="315" t="s">
        <v>1365</v>
      </c>
      <c r="D940" s="316" t="s">
        <v>3507</v>
      </c>
      <c r="E940" s="317" t="s">
        <v>1544</v>
      </c>
      <c r="F940" s="315" t="s">
        <v>1383</v>
      </c>
      <c r="G940" s="316" t="s">
        <v>200</v>
      </c>
      <c r="H940" s="322" t="s">
        <v>1546</v>
      </c>
      <c r="I940" s="319" t="s">
        <v>1396</v>
      </c>
      <c r="J940" s="320" t="s">
        <v>198</v>
      </c>
      <c r="K940" s="321" t="s">
        <v>1517</v>
      </c>
      <c r="L940" s="321" t="s">
        <v>1518</v>
      </c>
    </row>
    <row r="941" spans="1:12" ht="14.4">
      <c r="A941" s="314">
        <v>1891402</v>
      </c>
      <c r="B941" s="315" t="s">
        <v>3508</v>
      </c>
      <c r="C941" s="315" t="s">
        <v>1366</v>
      </c>
      <c r="D941" s="316" t="s">
        <v>3509</v>
      </c>
      <c r="E941" s="317" t="s">
        <v>1544</v>
      </c>
      <c r="F941" s="315" t="s">
        <v>1382</v>
      </c>
      <c r="G941" s="316" t="s">
        <v>200</v>
      </c>
      <c r="H941" s="322" t="s">
        <v>1546</v>
      </c>
      <c r="I941" s="319" t="s">
        <v>1396</v>
      </c>
      <c r="J941" s="320" t="s">
        <v>198</v>
      </c>
      <c r="K941" s="321" t="s">
        <v>1517</v>
      </c>
      <c r="L941" s="321" t="s">
        <v>1518</v>
      </c>
    </row>
    <row r="942" spans="1:12" ht="14.4">
      <c r="A942" s="314">
        <v>1891408</v>
      </c>
      <c r="B942" s="315" t="s">
        <v>3510</v>
      </c>
      <c r="C942" s="315" t="s">
        <v>3511</v>
      </c>
      <c r="D942" s="316" t="s">
        <v>3512</v>
      </c>
      <c r="E942" s="317" t="s">
        <v>1544</v>
      </c>
      <c r="F942" s="315" t="s">
        <v>1382</v>
      </c>
      <c r="G942" s="316" t="s">
        <v>200</v>
      </c>
      <c r="H942" s="322" t="s">
        <v>1546</v>
      </c>
      <c r="I942" s="319" t="s">
        <v>1396</v>
      </c>
      <c r="J942" s="320" t="s">
        <v>198</v>
      </c>
      <c r="K942" s="321" t="s">
        <v>1517</v>
      </c>
      <c r="L942" s="321" t="s">
        <v>1518</v>
      </c>
    </row>
    <row r="943" spans="1:12" ht="14.4">
      <c r="A943" s="314">
        <v>1891601</v>
      </c>
      <c r="B943" s="315" t="s">
        <v>3513</v>
      </c>
      <c r="C943" s="315" t="s">
        <v>1367</v>
      </c>
      <c r="D943" s="316" t="s">
        <v>3514</v>
      </c>
      <c r="E943" s="317" t="s">
        <v>1544</v>
      </c>
      <c r="F943" s="315" t="s">
        <v>83</v>
      </c>
      <c r="G943" s="316" t="s">
        <v>200</v>
      </c>
      <c r="H943" s="322" t="s">
        <v>1546</v>
      </c>
      <c r="I943" s="319" t="s">
        <v>1396</v>
      </c>
      <c r="J943" s="320" t="s">
        <v>198</v>
      </c>
      <c r="K943" s="321" t="s">
        <v>1517</v>
      </c>
      <c r="L943" s="321" t="s">
        <v>1518</v>
      </c>
    </row>
    <row r="944" spans="1:12" ht="14.4">
      <c r="A944" s="314">
        <v>1891701</v>
      </c>
      <c r="B944" s="315" t="e">
        <v>#N/A</v>
      </c>
      <c r="C944" s="315" t="e">
        <v>#N/A</v>
      </c>
      <c r="D944" s="316" t="s">
        <v>3515</v>
      </c>
      <c r="E944" s="317" t="s">
        <v>146</v>
      </c>
      <c r="F944" s="318" t="s">
        <v>1383</v>
      </c>
      <c r="G944" s="316" t="s">
        <v>1706</v>
      </c>
      <c r="H944" s="322" t="s">
        <v>1470</v>
      </c>
      <c r="I944" s="319" t="s">
        <v>1707</v>
      </c>
      <c r="J944" s="320" t="s">
        <v>201</v>
      </c>
      <c r="K944" s="324" t="s">
        <v>1517</v>
      </c>
      <c r="L944" s="321" t="s">
        <v>1518</v>
      </c>
    </row>
    <row r="945" spans="1:12" ht="14.4">
      <c r="A945" s="314">
        <v>1892101</v>
      </c>
      <c r="B945" s="315" t="s">
        <v>3516</v>
      </c>
      <c r="C945" s="315" t="s">
        <v>1463</v>
      </c>
      <c r="D945" s="316" t="s">
        <v>3517</v>
      </c>
      <c r="E945" s="317" t="s">
        <v>146</v>
      </c>
      <c r="F945" s="315" t="s">
        <v>1383</v>
      </c>
      <c r="G945" s="316" t="s">
        <v>202</v>
      </c>
      <c r="H945" s="322" t="s">
        <v>1443</v>
      </c>
      <c r="I945" s="319" t="s">
        <v>1569</v>
      </c>
      <c r="J945" s="320" t="s">
        <v>201</v>
      </c>
      <c r="K945" s="321" t="s">
        <v>1517</v>
      </c>
      <c r="L945" s="321" t="s">
        <v>1518</v>
      </c>
    </row>
    <row r="946" spans="1:12" ht="14.4">
      <c r="A946" s="314">
        <v>1892801</v>
      </c>
      <c r="B946" s="315" t="s">
        <v>3518</v>
      </c>
      <c r="C946" s="315" t="s">
        <v>1368</v>
      </c>
      <c r="D946" s="316" t="s">
        <v>3519</v>
      </c>
      <c r="E946" s="317" t="s">
        <v>100</v>
      </c>
      <c r="F946" s="315" t="s">
        <v>1383</v>
      </c>
      <c r="G946" s="316" t="s">
        <v>1650</v>
      </c>
      <c r="H946" s="322" t="s">
        <v>1440</v>
      </c>
      <c r="I946" s="319" t="s">
        <v>1651</v>
      </c>
      <c r="J946" s="320" t="s">
        <v>1561</v>
      </c>
      <c r="K946" s="321" t="s">
        <v>1517</v>
      </c>
      <c r="L946" s="321" t="s">
        <v>1518</v>
      </c>
    </row>
    <row r="947" spans="1:12" ht="14.4">
      <c r="A947" s="314">
        <v>1892802</v>
      </c>
      <c r="B947" s="315" t="s">
        <v>3520</v>
      </c>
      <c r="C947" s="315" t="s">
        <v>1369</v>
      </c>
      <c r="D947" s="316" t="s">
        <v>3521</v>
      </c>
      <c r="E947" s="317" t="s">
        <v>100</v>
      </c>
      <c r="F947" s="315" t="s">
        <v>1382</v>
      </c>
      <c r="G947" s="316" t="s">
        <v>1650</v>
      </c>
      <c r="H947" s="322" t="s">
        <v>1440</v>
      </c>
      <c r="I947" s="319" t="s">
        <v>1651</v>
      </c>
      <c r="J947" s="320" t="s">
        <v>1561</v>
      </c>
      <c r="K947" s="321" t="s">
        <v>1517</v>
      </c>
      <c r="L947" s="321" t="s">
        <v>1518</v>
      </c>
    </row>
    <row r="948" spans="1:12" ht="14.4">
      <c r="A948" s="314">
        <v>1892803</v>
      </c>
      <c r="B948" s="315" t="s">
        <v>3522</v>
      </c>
      <c r="C948" s="315" t="s">
        <v>1370</v>
      </c>
      <c r="D948" s="316" t="s">
        <v>3523</v>
      </c>
      <c r="E948" s="317" t="s">
        <v>100</v>
      </c>
      <c r="F948" s="315" t="s">
        <v>1382</v>
      </c>
      <c r="G948" s="316" t="s">
        <v>1650</v>
      </c>
      <c r="H948" s="322" t="s">
        <v>1440</v>
      </c>
      <c r="I948" s="319" t="s">
        <v>1651</v>
      </c>
      <c r="J948" s="320" t="s">
        <v>1561</v>
      </c>
      <c r="K948" s="321" t="s">
        <v>1517</v>
      </c>
      <c r="L948" s="321" t="s">
        <v>1518</v>
      </c>
    </row>
    <row r="949" spans="1:12" ht="14.4">
      <c r="A949" s="314">
        <v>1893001</v>
      </c>
      <c r="B949" s="315" t="s">
        <v>3524</v>
      </c>
      <c r="C949" s="315" t="s">
        <v>1371</v>
      </c>
      <c r="D949" s="316" t="s">
        <v>3525</v>
      </c>
      <c r="E949" s="317" t="s">
        <v>100</v>
      </c>
      <c r="F949" s="315" t="s">
        <v>83</v>
      </c>
      <c r="G949" s="316" t="s">
        <v>1564</v>
      </c>
      <c r="H949" s="322" t="s">
        <v>1565</v>
      </c>
      <c r="I949" s="319" t="s">
        <v>1566</v>
      </c>
      <c r="J949" s="320" t="s">
        <v>1561</v>
      </c>
      <c r="K949" s="321" t="s">
        <v>1517</v>
      </c>
      <c r="L949" s="321" t="s">
        <v>1518</v>
      </c>
    </row>
    <row r="950" spans="1:12" ht="14.4">
      <c r="A950" s="314">
        <v>1894301</v>
      </c>
      <c r="B950" s="315" t="s">
        <v>3526</v>
      </c>
      <c r="C950" s="315" t="s">
        <v>1372</v>
      </c>
      <c r="D950" s="316" t="s">
        <v>3527</v>
      </c>
      <c r="E950" s="317" t="s">
        <v>100</v>
      </c>
      <c r="F950" s="315" t="s">
        <v>1388</v>
      </c>
      <c r="G950" s="316" t="s">
        <v>209</v>
      </c>
      <c r="H950" s="322" t="s">
        <v>1482</v>
      </c>
      <c r="I950" s="319" t="s">
        <v>1420</v>
      </c>
      <c r="J950" s="320" t="s">
        <v>1561</v>
      </c>
      <c r="K950" s="321" t="s">
        <v>1517</v>
      </c>
      <c r="L950" s="321" t="s">
        <v>1518</v>
      </c>
    </row>
    <row r="951" spans="1:12" ht="14.4">
      <c r="A951" s="314">
        <v>1894309</v>
      </c>
      <c r="B951" s="315" t="s">
        <v>3528</v>
      </c>
      <c r="C951" s="315" t="s">
        <v>1403</v>
      </c>
      <c r="D951" s="316" t="s">
        <v>3529</v>
      </c>
      <c r="E951" s="317" t="s">
        <v>100</v>
      </c>
      <c r="F951" s="315" t="s">
        <v>1382</v>
      </c>
      <c r="G951" s="316" t="s">
        <v>209</v>
      </c>
      <c r="H951" s="322" t="s">
        <v>1482</v>
      </c>
      <c r="I951" s="319" t="s">
        <v>1420</v>
      </c>
      <c r="J951" s="320" t="s">
        <v>1561</v>
      </c>
      <c r="K951" s="321" t="s">
        <v>1517</v>
      </c>
      <c r="L951" s="321" t="s">
        <v>1518</v>
      </c>
    </row>
    <row r="952" spans="1:12" ht="14.4">
      <c r="A952" s="314">
        <v>1894310</v>
      </c>
      <c r="B952" s="315" t="s">
        <v>3530</v>
      </c>
      <c r="C952" s="315" t="s">
        <v>1404</v>
      </c>
      <c r="D952" s="316" t="s">
        <v>3531</v>
      </c>
      <c r="E952" s="317" t="s">
        <v>100</v>
      </c>
      <c r="F952" s="315" t="s">
        <v>1382</v>
      </c>
      <c r="G952" s="316" t="s">
        <v>209</v>
      </c>
      <c r="H952" s="322" t="s">
        <v>1482</v>
      </c>
      <c r="I952" s="319" t="s">
        <v>1420</v>
      </c>
      <c r="J952" s="320" t="s">
        <v>1561</v>
      </c>
      <c r="K952" s="321" t="s">
        <v>1517</v>
      </c>
      <c r="L952" s="321" t="s">
        <v>1518</v>
      </c>
    </row>
    <row r="953" spans="1:12" ht="14.4">
      <c r="A953" s="314">
        <v>1894801</v>
      </c>
      <c r="B953" s="315" t="s">
        <v>3532</v>
      </c>
      <c r="C953" s="315" t="s">
        <v>1373</v>
      </c>
      <c r="D953" s="316" t="s">
        <v>3533</v>
      </c>
      <c r="E953" s="317" t="s">
        <v>1383</v>
      </c>
      <c r="F953" s="315" t="s">
        <v>1379</v>
      </c>
      <c r="G953" s="316" t="s">
        <v>203</v>
      </c>
      <c r="H953" s="322" t="s">
        <v>1976</v>
      </c>
      <c r="I953" s="319" t="s">
        <v>1977</v>
      </c>
      <c r="J953" s="320" t="s">
        <v>1529</v>
      </c>
      <c r="K953" s="321" t="s">
        <v>1517</v>
      </c>
      <c r="L953" s="321" t="s">
        <v>1530</v>
      </c>
    </row>
    <row r="954" spans="1:12" ht="14.4">
      <c r="A954" s="314">
        <v>1899101</v>
      </c>
      <c r="B954" s="315" t="s">
        <v>3534</v>
      </c>
      <c r="C954" s="315" t="s">
        <v>1374</v>
      </c>
      <c r="D954" s="316" t="s">
        <v>3535</v>
      </c>
      <c r="E954" s="317" t="s">
        <v>83</v>
      </c>
      <c r="F954" s="315" t="s">
        <v>1385</v>
      </c>
      <c r="G954" s="316" t="s">
        <v>199</v>
      </c>
      <c r="H954" s="322" t="s">
        <v>1524</v>
      </c>
      <c r="I954" s="319" t="s">
        <v>1405</v>
      </c>
      <c r="J954" s="320" t="s">
        <v>1525</v>
      </c>
      <c r="K954" s="321" t="s">
        <v>1521</v>
      </c>
      <c r="L954" s="321" t="s">
        <v>1530</v>
      </c>
    </row>
  </sheetData>
  <conditionalFormatting sqref="G938 G936 E936:E65530 D936:D947">
    <cfRule type="cellIs" dxfId="2" priority="11" stopIfTrue="1" operator="lessThan">
      <formula>0</formula>
    </cfRule>
  </conditionalFormatting>
  <conditionalFormatting sqref="G1">
    <cfRule type="cellIs" dxfId="1" priority="1" stopIfTrue="1" operator="lessThan">
      <formula>0</formula>
    </cfRule>
  </conditionalFormatting>
  <hyperlinks>
    <hyperlink ref="I104" r:id="rId1"/>
  </hyperlinks>
  <printOptions gridLines="1"/>
  <pageMargins left="0.7" right="0.7" top="0.38" bottom="0.66" header="0.17" footer="0.17"/>
  <pageSetup orientation="portrait" r:id="rId2"/>
  <headerFooter>
    <oddFooter>&amp;L&amp;"MS Sans Serif,Italic"&amp;8School Fiscal Services
9-10-10&amp;"MS Sans Serif,Regular"&amp;10
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25"/>
  <sheetViews>
    <sheetView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82" sqref="J282"/>
    </sheetView>
  </sheetViews>
  <sheetFormatPr defaultColWidth="9.109375" defaultRowHeight="13.2"/>
  <cols>
    <col min="1" max="1" width="9.109375" style="245"/>
    <col min="2" max="2" width="40.44140625" style="216" bestFit="1" customWidth="1"/>
    <col min="3" max="5" width="9.109375" style="213"/>
    <col min="6" max="6" width="8.88671875" style="213" customWidth="1"/>
    <col min="7" max="16384" width="9.109375" style="212"/>
  </cols>
  <sheetData>
    <row r="1" spans="1:6">
      <c r="A1" s="245" t="s">
        <v>113</v>
      </c>
      <c r="B1" s="216" t="s">
        <v>218</v>
      </c>
      <c r="C1" s="213" t="s">
        <v>110</v>
      </c>
      <c r="D1" s="214" t="s">
        <v>111</v>
      </c>
      <c r="E1" s="214" t="s">
        <v>112</v>
      </c>
      <c r="F1" s="214" t="s">
        <v>110</v>
      </c>
    </row>
    <row r="2" spans="1:6" s="213" customFormat="1">
      <c r="A2" s="331">
        <v>1</v>
      </c>
      <c r="B2" s="214">
        <v>2</v>
      </c>
      <c r="C2" s="213">
        <v>3</v>
      </c>
      <c r="D2" s="214">
        <v>4</v>
      </c>
      <c r="E2" s="214">
        <v>5</v>
      </c>
      <c r="F2" s="213">
        <v>6</v>
      </c>
    </row>
    <row r="4" spans="1:6">
      <c r="A4" s="327">
        <v>10025</v>
      </c>
      <c r="B4" s="212" t="s">
        <v>219</v>
      </c>
      <c r="C4" s="213" t="s">
        <v>220</v>
      </c>
      <c r="D4" s="215" t="s">
        <v>221</v>
      </c>
      <c r="E4" s="215" t="s">
        <v>221</v>
      </c>
      <c r="F4" s="215" t="s">
        <v>222</v>
      </c>
    </row>
    <row r="5" spans="1:6">
      <c r="A5" s="327">
        <v>10945</v>
      </c>
      <c r="B5" s="212" t="s">
        <v>223</v>
      </c>
      <c r="C5" s="213" t="s">
        <v>224</v>
      </c>
      <c r="D5" s="215">
        <v>7394</v>
      </c>
      <c r="E5" s="213">
        <v>1110</v>
      </c>
      <c r="F5" s="215" t="s">
        <v>222</v>
      </c>
    </row>
    <row r="6" spans="1:6">
      <c r="A6" s="327">
        <v>11020</v>
      </c>
      <c r="B6" s="212" t="s">
        <v>225</v>
      </c>
      <c r="C6" s="215" t="s">
        <v>220</v>
      </c>
      <c r="D6" s="215" t="s">
        <v>221</v>
      </c>
      <c r="E6" s="215">
        <v>1110</v>
      </c>
      <c r="F6" s="215" t="s">
        <v>222</v>
      </c>
    </row>
    <row r="7" spans="1:6">
      <c r="A7" s="327">
        <v>11052</v>
      </c>
      <c r="B7" s="212" t="s">
        <v>226</v>
      </c>
      <c r="C7" s="213" t="s">
        <v>224</v>
      </c>
      <c r="D7" s="215">
        <v>7394</v>
      </c>
      <c r="E7" s="215">
        <v>3100</v>
      </c>
      <c r="F7" s="215" t="s">
        <v>222</v>
      </c>
    </row>
    <row r="8" spans="1:6">
      <c r="A8" s="327">
        <v>11141</v>
      </c>
      <c r="B8" s="216" t="s">
        <v>227</v>
      </c>
      <c r="C8" s="217" t="s">
        <v>220</v>
      </c>
      <c r="D8" s="217" t="s">
        <v>221</v>
      </c>
      <c r="E8" s="215">
        <v>1110</v>
      </c>
      <c r="F8" s="217" t="s">
        <v>222</v>
      </c>
    </row>
    <row r="9" spans="1:6">
      <c r="A9" s="327">
        <v>11150</v>
      </c>
      <c r="B9" s="212" t="s">
        <v>228</v>
      </c>
      <c r="C9" s="213" t="s">
        <v>220</v>
      </c>
      <c r="D9" s="215" t="s">
        <v>221</v>
      </c>
      <c r="E9" s="215">
        <v>1110</v>
      </c>
      <c r="F9" s="215" t="s">
        <v>222</v>
      </c>
    </row>
    <row r="10" spans="1:6">
      <c r="A10" s="329">
        <v>11170</v>
      </c>
      <c r="B10" s="216" t="s">
        <v>229</v>
      </c>
      <c r="C10" s="213" t="s">
        <v>224</v>
      </c>
      <c r="F10" s="215" t="s">
        <v>222</v>
      </c>
    </row>
    <row r="11" spans="1:6">
      <c r="A11" s="327">
        <v>11195</v>
      </c>
      <c r="B11" s="212" t="s">
        <v>230</v>
      </c>
      <c r="C11" s="215" t="s">
        <v>224</v>
      </c>
      <c r="D11" s="213">
        <v>7055</v>
      </c>
      <c r="E11" s="213">
        <v>1110</v>
      </c>
      <c r="F11" s="215" t="s">
        <v>222</v>
      </c>
    </row>
    <row r="12" spans="1:6">
      <c r="A12" s="327">
        <v>11201</v>
      </c>
      <c r="B12" s="212" t="s">
        <v>231</v>
      </c>
      <c r="C12" s="213" t="s">
        <v>220</v>
      </c>
      <c r="D12" s="215" t="s">
        <v>221</v>
      </c>
      <c r="E12" s="215">
        <v>1110</v>
      </c>
      <c r="F12" s="215" t="s">
        <v>222</v>
      </c>
    </row>
    <row r="13" spans="1:6">
      <c r="A13" s="327">
        <v>11202</v>
      </c>
      <c r="B13" s="212" t="s">
        <v>250</v>
      </c>
      <c r="C13" s="215" t="s">
        <v>220</v>
      </c>
      <c r="D13" s="215" t="s">
        <v>221</v>
      </c>
      <c r="E13" s="215">
        <v>1110</v>
      </c>
      <c r="F13" s="215" t="s">
        <v>222</v>
      </c>
    </row>
    <row r="14" spans="1:6">
      <c r="A14" s="329">
        <v>11207</v>
      </c>
      <c r="B14" s="216" t="s">
        <v>232</v>
      </c>
      <c r="C14" s="213" t="s">
        <v>220</v>
      </c>
      <c r="F14" s="215" t="s">
        <v>222</v>
      </c>
    </row>
    <row r="15" spans="1:6">
      <c r="A15" s="327">
        <v>11246</v>
      </c>
      <c r="B15" s="212" t="s">
        <v>233</v>
      </c>
      <c r="C15" s="213" t="s">
        <v>224</v>
      </c>
      <c r="D15" s="215" t="s">
        <v>221</v>
      </c>
      <c r="E15" s="215">
        <v>1110</v>
      </c>
      <c r="F15" s="215" t="s">
        <v>222</v>
      </c>
    </row>
    <row r="16" spans="1:6">
      <c r="A16" s="327">
        <v>11247</v>
      </c>
      <c r="B16" s="212" t="s">
        <v>234</v>
      </c>
      <c r="C16" s="213" t="s">
        <v>220</v>
      </c>
      <c r="D16" s="215" t="s">
        <v>221</v>
      </c>
      <c r="E16" s="215">
        <v>1110</v>
      </c>
      <c r="F16" s="215" t="s">
        <v>222</v>
      </c>
    </row>
    <row r="17" spans="1:6">
      <c r="A17" s="327">
        <v>11248</v>
      </c>
      <c r="B17" s="212" t="s">
        <v>235</v>
      </c>
      <c r="C17" s="213" t="s">
        <v>224</v>
      </c>
      <c r="D17" s="215" t="s">
        <v>221</v>
      </c>
      <c r="E17" s="215">
        <v>1110</v>
      </c>
      <c r="F17" s="215" t="s">
        <v>222</v>
      </c>
    </row>
    <row r="18" spans="1:6">
      <c r="A18" s="327">
        <v>11254</v>
      </c>
      <c r="B18" s="212" t="s">
        <v>236</v>
      </c>
      <c r="C18" s="213" t="s">
        <v>220</v>
      </c>
      <c r="D18" s="215" t="s">
        <v>221</v>
      </c>
      <c r="E18" s="215">
        <v>1110</v>
      </c>
      <c r="F18" s="215" t="s">
        <v>222</v>
      </c>
    </row>
    <row r="19" spans="1:6">
      <c r="A19" s="327">
        <v>11260</v>
      </c>
      <c r="B19" s="212" t="s">
        <v>237</v>
      </c>
      <c r="C19" s="213" t="s">
        <v>220</v>
      </c>
      <c r="D19" s="215" t="s">
        <v>221</v>
      </c>
      <c r="E19" s="215">
        <v>1110</v>
      </c>
      <c r="F19" s="215" t="s">
        <v>222</v>
      </c>
    </row>
    <row r="20" spans="1:6">
      <c r="A20" s="329">
        <v>11264</v>
      </c>
      <c r="B20" s="216" t="s">
        <v>238</v>
      </c>
      <c r="C20" s="213" t="s">
        <v>224</v>
      </c>
      <c r="F20" s="215" t="s">
        <v>222</v>
      </c>
    </row>
    <row r="21" spans="1:6">
      <c r="A21" s="327">
        <v>11301</v>
      </c>
      <c r="B21" s="212" t="s">
        <v>239</v>
      </c>
      <c r="C21" s="213" t="s">
        <v>224</v>
      </c>
      <c r="D21" s="215">
        <v>7394</v>
      </c>
      <c r="E21" s="215">
        <v>3100</v>
      </c>
      <c r="F21" s="215" t="s">
        <v>222</v>
      </c>
    </row>
    <row r="22" spans="1:6">
      <c r="A22" s="327">
        <v>11508</v>
      </c>
      <c r="B22" s="212" t="s">
        <v>240</v>
      </c>
      <c r="C22" s="213" t="s">
        <v>224</v>
      </c>
      <c r="D22" s="215">
        <v>7394</v>
      </c>
      <c r="E22" s="215">
        <v>1110</v>
      </c>
      <c r="F22" s="215" t="s">
        <v>222</v>
      </c>
    </row>
    <row r="23" spans="1:6">
      <c r="A23" s="327">
        <v>11654</v>
      </c>
      <c r="B23" s="212" t="s">
        <v>241</v>
      </c>
      <c r="C23" s="213" t="s">
        <v>220</v>
      </c>
      <c r="D23" s="215" t="s">
        <v>221</v>
      </c>
      <c r="E23" s="215">
        <v>1110</v>
      </c>
      <c r="F23" s="215" t="s">
        <v>222</v>
      </c>
    </row>
    <row r="24" spans="1:6">
      <c r="A24" s="327">
        <v>11810</v>
      </c>
      <c r="B24" s="212" t="s">
        <v>242</v>
      </c>
      <c r="C24" s="215" t="s">
        <v>220</v>
      </c>
      <c r="D24" s="215" t="s">
        <v>221</v>
      </c>
      <c r="E24" s="215">
        <v>8100</v>
      </c>
      <c r="F24" s="215" t="s">
        <v>222</v>
      </c>
    </row>
    <row r="25" spans="1:6">
      <c r="A25" s="327">
        <v>11824</v>
      </c>
      <c r="B25" s="212" t="s">
        <v>243</v>
      </c>
      <c r="C25" s="213" t="s">
        <v>220</v>
      </c>
      <c r="D25" s="215" t="s">
        <v>221</v>
      </c>
      <c r="E25" s="215">
        <v>1110</v>
      </c>
      <c r="F25" s="215" t="s">
        <v>222</v>
      </c>
    </row>
    <row r="26" spans="1:6">
      <c r="A26" s="329">
        <v>11832</v>
      </c>
      <c r="B26" s="216" t="s">
        <v>244</v>
      </c>
      <c r="C26" s="213" t="s">
        <v>224</v>
      </c>
      <c r="F26" s="215" t="s">
        <v>222</v>
      </c>
    </row>
    <row r="27" spans="1:6">
      <c r="A27" s="327">
        <v>11841</v>
      </c>
      <c r="B27" s="212" t="s">
        <v>245</v>
      </c>
      <c r="C27" s="215" t="s">
        <v>224</v>
      </c>
      <c r="D27" s="215">
        <v>7394</v>
      </c>
      <c r="E27" s="213">
        <v>1110</v>
      </c>
      <c r="F27" s="215" t="s">
        <v>222</v>
      </c>
    </row>
    <row r="28" spans="1:6">
      <c r="A28" s="327">
        <v>12003</v>
      </c>
      <c r="B28" s="212" t="s">
        <v>246</v>
      </c>
      <c r="C28" s="213" t="s">
        <v>224</v>
      </c>
      <c r="D28" s="215">
        <v>6500</v>
      </c>
      <c r="E28" s="213">
        <v>5730</v>
      </c>
      <c r="F28" s="215" t="s">
        <v>222</v>
      </c>
    </row>
    <row r="29" spans="1:6">
      <c r="A29" s="327">
        <v>12059</v>
      </c>
      <c r="B29" s="212" t="s">
        <v>241</v>
      </c>
      <c r="C29" s="215" t="s">
        <v>220</v>
      </c>
      <c r="D29" s="215" t="s">
        <v>221</v>
      </c>
      <c r="E29" s="215">
        <v>1110</v>
      </c>
      <c r="F29" s="215" t="s">
        <v>222</v>
      </c>
    </row>
    <row r="30" spans="1:6">
      <c r="A30" s="329">
        <v>12069</v>
      </c>
      <c r="B30" s="216" t="s">
        <v>247</v>
      </c>
      <c r="C30" s="213" t="s">
        <v>224</v>
      </c>
      <c r="F30" s="215" t="s">
        <v>222</v>
      </c>
    </row>
    <row r="31" spans="1:6">
      <c r="A31" s="327">
        <v>12076</v>
      </c>
      <c r="B31" s="212" t="s">
        <v>248</v>
      </c>
      <c r="C31" s="213" t="s">
        <v>224</v>
      </c>
      <c r="D31" s="215">
        <v>6500</v>
      </c>
      <c r="E31" s="213">
        <v>5750</v>
      </c>
      <c r="F31" s="215" t="s">
        <v>222</v>
      </c>
    </row>
    <row r="32" spans="1:6">
      <c r="A32" s="329">
        <v>12132</v>
      </c>
      <c r="B32" s="216" t="s">
        <v>249</v>
      </c>
      <c r="C32" s="213" t="s">
        <v>220</v>
      </c>
      <c r="F32" s="215" t="s">
        <v>222</v>
      </c>
    </row>
    <row r="33" spans="1:6">
      <c r="A33" s="327">
        <v>12345</v>
      </c>
      <c r="B33" s="212" t="s">
        <v>251</v>
      </c>
      <c r="C33" s="213" t="s">
        <v>220</v>
      </c>
      <c r="D33" s="215" t="s">
        <v>221</v>
      </c>
      <c r="E33" s="215" t="s">
        <v>221</v>
      </c>
      <c r="F33" s="215" t="s">
        <v>222</v>
      </c>
    </row>
    <row r="34" spans="1:6">
      <c r="A34" s="327">
        <v>12538</v>
      </c>
      <c r="B34" s="212" t="s">
        <v>252</v>
      </c>
      <c r="C34" s="213" t="s">
        <v>224</v>
      </c>
      <c r="D34" s="215">
        <v>6500</v>
      </c>
      <c r="E34" s="213">
        <v>5750</v>
      </c>
      <c r="F34" s="215" t="s">
        <v>222</v>
      </c>
    </row>
    <row r="35" spans="1:6">
      <c r="A35" s="327">
        <v>12544</v>
      </c>
      <c r="B35" s="212" t="s">
        <v>253</v>
      </c>
      <c r="C35" s="213" t="s">
        <v>224</v>
      </c>
      <c r="D35" s="215">
        <v>6500</v>
      </c>
      <c r="E35" s="213">
        <v>5750</v>
      </c>
      <c r="F35" s="215" t="s">
        <v>222</v>
      </c>
    </row>
    <row r="36" spans="1:6">
      <c r="A36" s="327">
        <v>12545</v>
      </c>
      <c r="B36" s="212" t="s">
        <v>254</v>
      </c>
      <c r="C36" s="213" t="s">
        <v>224</v>
      </c>
      <c r="D36" s="215">
        <v>6500</v>
      </c>
      <c r="E36" s="213">
        <v>5770</v>
      </c>
      <c r="F36" s="215" t="s">
        <v>222</v>
      </c>
    </row>
    <row r="37" spans="1:6">
      <c r="A37" s="327">
        <v>12560</v>
      </c>
      <c r="B37" s="212" t="s">
        <v>255</v>
      </c>
      <c r="C37" s="213" t="s">
        <v>224</v>
      </c>
      <c r="D37" s="215">
        <v>6500</v>
      </c>
      <c r="E37" s="213">
        <v>5770</v>
      </c>
      <c r="F37" s="215" t="s">
        <v>222</v>
      </c>
    </row>
    <row r="38" spans="1:6">
      <c r="A38" s="327">
        <v>12661</v>
      </c>
      <c r="B38" s="212" t="s">
        <v>256</v>
      </c>
      <c r="C38" s="213" t="s">
        <v>257</v>
      </c>
      <c r="D38" s="215" t="s">
        <v>258</v>
      </c>
      <c r="E38" s="215" t="s">
        <v>221</v>
      </c>
      <c r="F38" s="213">
        <v>671</v>
      </c>
    </row>
    <row r="39" spans="1:6">
      <c r="A39" s="327">
        <v>12710</v>
      </c>
      <c r="B39" s="212" t="s">
        <v>259</v>
      </c>
      <c r="C39" s="213" t="s">
        <v>220</v>
      </c>
      <c r="D39" s="215" t="s">
        <v>221</v>
      </c>
      <c r="E39" s="215">
        <v>1110</v>
      </c>
      <c r="F39" s="215" t="s">
        <v>222</v>
      </c>
    </row>
    <row r="40" spans="1:6">
      <c r="A40" s="327">
        <v>12812</v>
      </c>
      <c r="B40" s="212" t="s">
        <v>260</v>
      </c>
      <c r="C40" s="213" t="s">
        <v>224</v>
      </c>
      <c r="D40" s="215">
        <v>6296</v>
      </c>
      <c r="E40" s="213">
        <v>1110</v>
      </c>
      <c r="F40" s="215" t="s">
        <v>222</v>
      </c>
    </row>
    <row r="41" spans="1:6">
      <c r="A41" s="327">
        <v>12817</v>
      </c>
      <c r="B41" s="212" t="s">
        <v>261</v>
      </c>
      <c r="C41" s="213" t="s">
        <v>224</v>
      </c>
      <c r="D41" s="215">
        <v>6500</v>
      </c>
      <c r="E41" s="213">
        <v>5750</v>
      </c>
      <c r="F41" s="215" t="s">
        <v>222</v>
      </c>
    </row>
    <row r="42" spans="1:6">
      <c r="A42" s="327">
        <v>12835</v>
      </c>
      <c r="B42" s="212" t="s">
        <v>262</v>
      </c>
      <c r="C42" s="213" t="s">
        <v>220</v>
      </c>
      <c r="D42" s="215" t="s">
        <v>221</v>
      </c>
      <c r="E42" s="213">
        <v>1110</v>
      </c>
      <c r="F42" s="215" t="s">
        <v>222</v>
      </c>
    </row>
    <row r="43" spans="1:6">
      <c r="A43" s="327">
        <v>12838</v>
      </c>
      <c r="B43" s="212" t="s">
        <v>263</v>
      </c>
      <c r="C43" s="213" t="s">
        <v>220</v>
      </c>
      <c r="D43" s="215" t="s">
        <v>221</v>
      </c>
      <c r="E43" s="213">
        <v>1110</v>
      </c>
      <c r="F43" s="215" t="s">
        <v>222</v>
      </c>
    </row>
    <row r="44" spans="1:6">
      <c r="A44" s="327">
        <v>12845</v>
      </c>
      <c r="B44" s="212" t="s">
        <v>264</v>
      </c>
      <c r="C44" s="213" t="s">
        <v>220</v>
      </c>
      <c r="D44" s="215" t="s">
        <v>221</v>
      </c>
      <c r="E44" s="213">
        <v>1110</v>
      </c>
      <c r="F44" s="215" t="s">
        <v>222</v>
      </c>
    </row>
    <row r="45" spans="1:6">
      <c r="A45" s="329">
        <v>12850</v>
      </c>
      <c r="B45" s="216" t="s">
        <v>265</v>
      </c>
      <c r="C45" s="213" t="s">
        <v>224</v>
      </c>
      <c r="F45" s="215" t="s">
        <v>222</v>
      </c>
    </row>
    <row r="46" spans="1:6">
      <c r="A46" s="327">
        <v>12853</v>
      </c>
      <c r="B46" s="212" t="s">
        <v>266</v>
      </c>
      <c r="C46" s="213" t="s">
        <v>224</v>
      </c>
      <c r="D46" s="215">
        <v>6500</v>
      </c>
      <c r="E46" s="213">
        <v>5001</v>
      </c>
      <c r="F46" s="215" t="s">
        <v>222</v>
      </c>
    </row>
    <row r="47" spans="1:6">
      <c r="A47" s="327">
        <v>12871</v>
      </c>
      <c r="B47" s="212" t="s">
        <v>267</v>
      </c>
      <c r="C47" s="213" t="s">
        <v>220</v>
      </c>
      <c r="D47" s="215" t="s">
        <v>221</v>
      </c>
      <c r="E47" s="213">
        <v>1110</v>
      </c>
      <c r="F47" s="215" t="s">
        <v>222</v>
      </c>
    </row>
    <row r="48" spans="1:6">
      <c r="A48" s="327">
        <v>13016</v>
      </c>
      <c r="B48" s="212" t="s">
        <v>268</v>
      </c>
      <c r="C48" s="215" t="s">
        <v>220</v>
      </c>
      <c r="D48" s="215" t="s">
        <v>221</v>
      </c>
      <c r="E48" s="213">
        <v>1110</v>
      </c>
      <c r="F48" s="215" t="s">
        <v>222</v>
      </c>
    </row>
    <row r="49" spans="1:13">
      <c r="A49" s="327">
        <v>13018</v>
      </c>
      <c r="B49" s="212" t="s">
        <v>269</v>
      </c>
      <c r="C49" s="213" t="s">
        <v>220</v>
      </c>
      <c r="D49" s="215" t="s">
        <v>221</v>
      </c>
      <c r="E49" s="213">
        <v>1110</v>
      </c>
      <c r="F49" s="215" t="s">
        <v>222</v>
      </c>
    </row>
    <row r="50" spans="1:13">
      <c r="A50" s="327">
        <v>13023</v>
      </c>
      <c r="B50" s="212" t="s">
        <v>270</v>
      </c>
      <c r="C50" s="215" t="s">
        <v>224</v>
      </c>
      <c r="D50" s="213">
        <v>7396</v>
      </c>
      <c r="E50" s="213">
        <v>1110</v>
      </c>
      <c r="F50" s="215" t="s">
        <v>222</v>
      </c>
    </row>
    <row r="51" spans="1:13">
      <c r="A51" s="327">
        <v>13027</v>
      </c>
      <c r="B51" s="212" t="s">
        <v>271</v>
      </c>
      <c r="C51" s="215" t="s">
        <v>220</v>
      </c>
      <c r="D51" s="215" t="s">
        <v>221</v>
      </c>
      <c r="E51" s="213">
        <v>1110</v>
      </c>
      <c r="F51" s="215" t="s">
        <v>222</v>
      </c>
    </row>
    <row r="52" spans="1:13">
      <c r="A52" s="327">
        <v>13237</v>
      </c>
      <c r="B52" s="212" t="s">
        <v>272</v>
      </c>
      <c r="C52" s="213" t="s">
        <v>220</v>
      </c>
      <c r="D52" s="215" t="s">
        <v>221</v>
      </c>
      <c r="E52" s="215" t="s">
        <v>221</v>
      </c>
      <c r="F52" s="215" t="s">
        <v>222</v>
      </c>
      <c r="H52" s="211"/>
      <c r="J52" s="215"/>
      <c r="K52" s="215"/>
      <c r="L52" s="213"/>
      <c r="M52" s="215"/>
    </row>
    <row r="53" spans="1:13">
      <c r="A53" s="327">
        <v>13723</v>
      </c>
      <c r="B53" s="212" t="s">
        <v>273</v>
      </c>
      <c r="C53" s="215" t="s">
        <v>220</v>
      </c>
      <c r="D53" s="217" t="s">
        <v>221</v>
      </c>
      <c r="E53" s="213">
        <v>1110</v>
      </c>
      <c r="F53" s="215" t="s">
        <v>222</v>
      </c>
    </row>
    <row r="54" spans="1:13">
      <c r="A54" s="327">
        <v>13724</v>
      </c>
      <c r="B54" s="212" t="s">
        <v>274</v>
      </c>
      <c r="C54" s="215" t="s">
        <v>220</v>
      </c>
      <c r="D54" s="217" t="s">
        <v>221</v>
      </c>
      <c r="E54" s="213">
        <v>1110</v>
      </c>
      <c r="F54" s="215" t="s">
        <v>222</v>
      </c>
    </row>
    <row r="55" spans="1:13">
      <c r="A55" s="327">
        <v>13938</v>
      </c>
      <c r="B55" s="212" t="s">
        <v>275</v>
      </c>
      <c r="C55" s="213" t="s">
        <v>220</v>
      </c>
      <c r="D55" s="217" t="s">
        <v>221</v>
      </c>
      <c r="E55" s="213">
        <v>1110</v>
      </c>
      <c r="F55" s="215" t="s">
        <v>222</v>
      </c>
    </row>
    <row r="56" spans="1:13">
      <c r="A56" s="327">
        <v>13985</v>
      </c>
      <c r="B56" s="212" t="s">
        <v>276</v>
      </c>
      <c r="C56" s="215" t="s">
        <v>220</v>
      </c>
      <c r="D56" s="217" t="s">
        <v>221</v>
      </c>
      <c r="E56" s="213">
        <v>1110</v>
      </c>
      <c r="F56" s="215" t="s">
        <v>222</v>
      </c>
    </row>
    <row r="57" spans="1:13">
      <c r="A57" s="327">
        <v>13986</v>
      </c>
      <c r="B57" s="212" t="s">
        <v>277</v>
      </c>
      <c r="C57" s="213" t="s">
        <v>220</v>
      </c>
      <c r="D57" s="215" t="s">
        <v>221</v>
      </c>
      <c r="E57" s="213">
        <v>1110</v>
      </c>
      <c r="F57" s="215" t="s">
        <v>222</v>
      </c>
    </row>
    <row r="58" spans="1:13">
      <c r="A58" s="327">
        <v>14021</v>
      </c>
      <c r="B58" s="212" t="s">
        <v>278</v>
      </c>
      <c r="C58" s="213" t="s">
        <v>224</v>
      </c>
      <c r="D58" s="213">
        <v>7375</v>
      </c>
      <c r="E58" s="213">
        <v>1110</v>
      </c>
      <c r="F58" s="215" t="s">
        <v>222</v>
      </c>
    </row>
    <row r="59" spans="1:13">
      <c r="A59" s="327">
        <v>14025</v>
      </c>
      <c r="B59" s="212" t="s">
        <v>279</v>
      </c>
      <c r="C59" s="215" t="s">
        <v>224</v>
      </c>
      <c r="D59" s="213">
        <v>7390</v>
      </c>
      <c r="E59" s="213">
        <v>1110</v>
      </c>
      <c r="F59" s="215" t="s">
        <v>222</v>
      </c>
    </row>
    <row r="60" spans="1:13">
      <c r="A60" s="327">
        <v>14061</v>
      </c>
      <c r="B60" s="212" t="s">
        <v>280</v>
      </c>
      <c r="C60" s="213" t="s">
        <v>224</v>
      </c>
      <c r="D60" s="213">
        <v>7394</v>
      </c>
      <c r="E60" s="213">
        <v>3100</v>
      </c>
      <c r="F60" s="215" t="s">
        <v>222</v>
      </c>
    </row>
    <row r="61" spans="1:13">
      <c r="A61" s="327">
        <v>14107</v>
      </c>
      <c r="B61" s="212" t="s">
        <v>281</v>
      </c>
      <c r="C61" s="215" t="s">
        <v>224</v>
      </c>
      <c r="D61" s="213">
        <v>7390</v>
      </c>
      <c r="E61" s="213">
        <v>1110</v>
      </c>
      <c r="F61" s="215" t="s">
        <v>222</v>
      </c>
    </row>
    <row r="62" spans="1:13">
      <c r="A62" s="329">
        <v>14108</v>
      </c>
      <c r="B62" s="216" t="s">
        <v>282</v>
      </c>
      <c r="C62" s="213" t="s">
        <v>220</v>
      </c>
      <c r="F62" s="215" t="s">
        <v>222</v>
      </c>
    </row>
    <row r="63" spans="1:13">
      <c r="A63" s="327">
        <v>14114</v>
      </c>
      <c r="B63" s="212" t="s">
        <v>283</v>
      </c>
      <c r="C63" s="213" t="s">
        <v>224</v>
      </c>
      <c r="D63" s="213">
        <v>7180</v>
      </c>
      <c r="E63" s="213">
        <v>1110</v>
      </c>
      <c r="F63" s="215" t="s">
        <v>222</v>
      </c>
    </row>
    <row r="64" spans="1:13">
      <c r="A64" s="327">
        <v>14152</v>
      </c>
      <c r="B64" s="212" t="s">
        <v>284</v>
      </c>
      <c r="C64" s="213" t="s">
        <v>224</v>
      </c>
      <c r="D64" s="213">
        <v>7156</v>
      </c>
      <c r="E64" s="213">
        <v>1110</v>
      </c>
      <c r="F64" s="215" t="s">
        <v>222</v>
      </c>
    </row>
    <row r="65" spans="1:6">
      <c r="A65" s="327">
        <v>14154</v>
      </c>
      <c r="B65" s="212" t="s">
        <v>285</v>
      </c>
      <c r="C65" s="213" t="s">
        <v>224</v>
      </c>
      <c r="D65" s="213">
        <v>7394</v>
      </c>
      <c r="E65" s="213">
        <v>3100</v>
      </c>
      <c r="F65" s="215" t="s">
        <v>222</v>
      </c>
    </row>
    <row r="66" spans="1:6">
      <c r="A66" s="327">
        <v>14157</v>
      </c>
      <c r="B66" s="212" t="s">
        <v>286</v>
      </c>
      <c r="C66" s="213" t="s">
        <v>220</v>
      </c>
      <c r="D66" s="215" t="s">
        <v>221</v>
      </c>
      <c r="E66" s="213">
        <v>1110</v>
      </c>
      <c r="F66" s="215" t="s">
        <v>222</v>
      </c>
    </row>
    <row r="67" spans="1:6">
      <c r="A67" s="327">
        <v>14168</v>
      </c>
      <c r="B67" s="212" t="s">
        <v>287</v>
      </c>
      <c r="C67" s="213" t="s">
        <v>224</v>
      </c>
      <c r="D67" s="213">
        <v>7140</v>
      </c>
      <c r="E67" s="213">
        <v>1110</v>
      </c>
      <c r="F67" s="215" t="s">
        <v>222</v>
      </c>
    </row>
    <row r="68" spans="1:6">
      <c r="A68" s="327">
        <v>14170</v>
      </c>
      <c r="B68" s="212" t="s">
        <v>288</v>
      </c>
      <c r="C68" s="213" t="s">
        <v>220</v>
      </c>
      <c r="D68" s="215" t="s">
        <v>221</v>
      </c>
      <c r="E68" s="213">
        <v>1110</v>
      </c>
      <c r="F68" s="215" t="s">
        <v>222</v>
      </c>
    </row>
    <row r="69" spans="1:6">
      <c r="A69" s="327">
        <v>14172</v>
      </c>
      <c r="B69" s="212" t="s">
        <v>289</v>
      </c>
      <c r="C69" s="215" t="s">
        <v>224</v>
      </c>
      <c r="D69" s="213">
        <v>7394</v>
      </c>
      <c r="E69" s="213">
        <v>1110</v>
      </c>
      <c r="F69" s="215" t="s">
        <v>222</v>
      </c>
    </row>
    <row r="70" spans="1:6">
      <c r="A70" s="327">
        <v>14173</v>
      </c>
      <c r="B70" s="212" t="s">
        <v>290</v>
      </c>
      <c r="C70" s="213" t="s">
        <v>224</v>
      </c>
      <c r="D70" s="213">
        <v>2200</v>
      </c>
      <c r="E70" s="213">
        <v>3200</v>
      </c>
      <c r="F70" s="215" t="s">
        <v>222</v>
      </c>
    </row>
    <row r="71" spans="1:6">
      <c r="A71" s="327">
        <v>14177</v>
      </c>
      <c r="B71" s="212" t="s">
        <v>291</v>
      </c>
      <c r="C71" s="213" t="s">
        <v>224</v>
      </c>
      <c r="D71" s="213">
        <v>7394</v>
      </c>
      <c r="E71" s="213">
        <v>1110</v>
      </c>
      <c r="F71" s="215" t="s">
        <v>222</v>
      </c>
    </row>
    <row r="72" spans="1:6">
      <c r="A72" s="327">
        <v>14178</v>
      </c>
      <c r="B72" s="212" t="s">
        <v>292</v>
      </c>
      <c r="C72" s="213" t="s">
        <v>224</v>
      </c>
      <c r="D72" s="213">
        <v>7180</v>
      </c>
      <c r="E72" s="213">
        <v>1110</v>
      </c>
      <c r="F72" s="215" t="s">
        <v>222</v>
      </c>
    </row>
    <row r="73" spans="1:6">
      <c r="A73" s="329">
        <v>14182</v>
      </c>
      <c r="B73" s="216" t="s">
        <v>293</v>
      </c>
      <c r="C73" s="213" t="s">
        <v>224</v>
      </c>
      <c r="F73" s="215" t="s">
        <v>222</v>
      </c>
    </row>
    <row r="74" spans="1:6">
      <c r="A74" s="327">
        <v>14184</v>
      </c>
      <c r="B74" s="212" t="s">
        <v>294</v>
      </c>
      <c r="C74" s="213" t="s">
        <v>224</v>
      </c>
      <c r="D74" s="213">
        <v>7394</v>
      </c>
      <c r="E74" s="213">
        <v>1110</v>
      </c>
      <c r="F74" s="215" t="s">
        <v>222</v>
      </c>
    </row>
    <row r="75" spans="1:6">
      <c r="A75" s="327">
        <v>14188</v>
      </c>
      <c r="B75" s="212" t="s">
        <v>295</v>
      </c>
      <c r="C75" s="213" t="s">
        <v>224</v>
      </c>
      <c r="D75" s="213">
        <v>7394</v>
      </c>
      <c r="E75" s="213">
        <v>3100</v>
      </c>
      <c r="F75" s="215" t="s">
        <v>222</v>
      </c>
    </row>
    <row r="76" spans="1:6">
      <c r="A76" s="327">
        <v>14189</v>
      </c>
      <c r="B76" s="212" t="s">
        <v>296</v>
      </c>
      <c r="C76" s="213" t="s">
        <v>224</v>
      </c>
      <c r="D76" s="213">
        <v>6296</v>
      </c>
      <c r="E76" s="215" t="s">
        <v>221</v>
      </c>
      <c r="F76" s="215" t="s">
        <v>222</v>
      </c>
    </row>
    <row r="77" spans="1:6">
      <c r="A77" s="327">
        <v>14192</v>
      </c>
      <c r="B77" s="212" t="s">
        <v>297</v>
      </c>
      <c r="C77" s="213" t="s">
        <v>224</v>
      </c>
      <c r="D77" s="213">
        <v>6286</v>
      </c>
      <c r="E77" s="213">
        <v>1110</v>
      </c>
      <c r="F77" s="215" t="s">
        <v>222</v>
      </c>
    </row>
    <row r="78" spans="1:6">
      <c r="A78" s="327">
        <v>14222</v>
      </c>
      <c r="B78" s="212" t="s">
        <v>298</v>
      </c>
      <c r="C78" s="213" t="s">
        <v>224</v>
      </c>
      <c r="D78" s="213">
        <v>7395</v>
      </c>
      <c r="E78" s="213">
        <v>1110</v>
      </c>
      <c r="F78" s="215" t="s">
        <v>222</v>
      </c>
    </row>
    <row r="79" spans="1:6">
      <c r="A79" s="327">
        <v>14227</v>
      </c>
      <c r="B79" s="212" t="s">
        <v>299</v>
      </c>
      <c r="C79" s="213" t="s">
        <v>224</v>
      </c>
      <c r="D79" s="213">
        <v>7394</v>
      </c>
      <c r="E79" s="213">
        <v>1110</v>
      </c>
      <c r="F79" s="215" t="s">
        <v>222</v>
      </c>
    </row>
    <row r="80" spans="1:6">
      <c r="A80" s="327">
        <v>14234</v>
      </c>
      <c r="B80" s="212" t="s">
        <v>300</v>
      </c>
      <c r="C80" s="215" t="s">
        <v>220</v>
      </c>
      <c r="D80" s="215" t="s">
        <v>221</v>
      </c>
      <c r="E80" s="213">
        <v>1110</v>
      </c>
      <c r="F80" s="215" t="s">
        <v>222</v>
      </c>
    </row>
    <row r="81" spans="1:6">
      <c r="A81" s="327">
        <v>14236</v>
      </c>
      <c r="B81" s="212" t="s">
        <v>301</v>
      </c>
      <c r="C81" s="213" t="s">
        <v>220</v>
      </c>
      <c r="D81" s="215" t="s">
        <v>221</v>
      </c>
      <c r="E81" s="213">
        <v>1110</v>
      </c>
      <c r="F81" s="215" t="s">
        <v>222</v>
      </c>
    </row>
    <row r="82" spans="1:6">
      <c r="A82" s="327">
        <v>14242</v>
      </c>
      <c r="B82" s="212" t="s">
        <v>302</v>
      </c>
      <c r="C82" s="213" t="s">
        <v>220</v>
      </c>
      <c r="D82" s="215" t="s">
        <v>221</v>
      </c>
      <c r="E82" s="213">
        <v>1110</v>
      </c>
      <c r="F82" s="215" t="s">
        <v>222</v>
      </c>
    </row>
    <row r="83" spans="1:6">
      <c r="A83" s="327">
        <v>14245</v>
      </c>
      <c r="B83" s="212" t="s">
        <v>303</v>
      </c>
      <c r="C83" s="213" t="s">
        <v>224</v>
      </c>
      <c r="D83" s="213">
        <v>7394</v>
      </c>
      <c r="E83" s="213">
        <v>1110</v>
      </c>
      <c r="F83" s="215" t="s">
        <v>222</v>
      </c>
    </row>
    <row r="84" spans="1:6">
      <c r="A84" s="327">
        <v>14267</v>
      </c>
      <c r="B84" s="212" t="s">
        <v>304</v>
      </c>
      <c r="C84" s="213" t="s">
        <v>224</v>
      </c>
      <c r="D84" s="213">
        <v>7156</v>
      </c>
      <c r="E84" s="213">
        <v>1110</v>
      </c>
      <c r="F84" s="215" t="s">
        <v>222</v>
      </c>
    </row>
    <row r="85" spans="1:6">
      <c r="A85" s="328">
        <v>14287</v>
      </c>
      <c r="B85" s="212" t="s">
        <v>305</v>
      </c>
      <c r="C85" s="215" t="s">
        <v>224</v>
      </c>
      <c r="D85" s="213">
        <v>6761</v>
      </c>
      <c r="E85" s="213">
        <v>1110</v>
      </c>
      <c r="F85" s="215" t="s">
        <v>222</v>
      </c>
    </row>
    <row r="86" spans="1:6">
      <c r="A86" s="328">
        <v>14292</v>
      </c>
      <c r="B86" s="212" t="s">
        <v>306</v>
      </c>
      <c r="C86" s="215" t="s">
        <v>224</v>
      </c>
      <c r="D86" s="213">
        <v>6761</v>
      </c>
      <c r="E86" s="213">
        <v>1110</v>
      </c>
      <c r="F86" s="215" t="s">
        <v>222</v>
      </c>
    </row>
    <row r="87" spans="1:6">
      <c r="A87" s="327">
        <v>14305</v>
      </c>
      <c r="B87" s="212" t="s">
        <v>307</v>
      </c>
      <c r="C87" s="213" t="s">
        <v>220</v>
      </c>
      <c r="D87" s="215" t="s">
        <v>221</v>
      </c>
      <c r="E87" s="213">
        <v>1110</v>
      </c>
      <c r="F87" s="215" t="s">
        <v>222</v>
      </c>
    </row>
    <row r="88" spans="1:6">
      <c r="A88" s="327">
        <v>14310</v>
      </c>
      <c r="B88" s="212" t="s">
        <v>308</v>
      </c>
      <c r="C88" s="215" t="s">
        <v>224</v>
      </c>
      <c r="D88" s="213">
        <v>7400</v>
      </c>
      <c r="E88" s="213">
        <v>1110</v>
      </c>
      <c r="F88" s="215" t="s">
        <v>222</v>
      </c>
    </row>
    <row r="89" spans="1:6">
      <c r="A89" s="327">
        <v>14371</v>
      </c>
      <c r="B89" s="212" t="s">
        <v>309</v>
      </c>
      <c r="C89" s="213" t="s">
        <v>220</v>
      </c>
      <c r="D89" s="215" t="s">
        <v>221</v>
      </c>
      <c r="E89" s="215" t="s">
        <v>221</v>
      </c>
      <c r="F89" s="215" t="s">
        <v>222</v>
      </c>
    </row>
    <row r="90" spans="1:6">
      <c r="A90" s="327">
        <v>14393</v>
      </c>
      <c r="B90" s="212" t="s">
        <v>310</v>
      </c>
      <c r="C90" s="213" t="s">
        <v>220</v>
      </c>
      <c r="D90" s="217" t="s">
        <v>221</v>
      </c>
      <c r="E90" s="213">
        <v>1110</v>
      </c>
      <c r="F90" s="215" t="s">
        <v>222</v>
      </c>
    </row>
    <row r="91" spans="1:6">
      <c r="A91" s="327">
        <v>14418</v>
      </c>
      <c r="B91" s="212" t="s">
        <v>311</v>
      </c>
      <c r="C91" s="213" t="s">
        <v>220</v>
      </c>
      <c r="D91" s="217" t="s">
        <v>221</v>
      </c>
      <c r="E91" s="213">
        <v>1110</v>
      </c>
      <c r="F91" s="215" t="s">
        <v>222</v>
      </c>
    </row>
    <row r="92" spans="1:6">
      <c r="A92" s="327">
        <v>14450</v>
      </c>
      <c r="B92" s="212" t="s">
        <v>312</v>
      </c>
      <c r="C92" s="213" t="s">
        <v>220</v>
      </c>
      <c r="D92" s="215" t="s">
        <v>221</v>
      </c>
      <c r="E92" s="215" t="s">
        <v>221</v>
      </c>
      <c r="F92" s="215" t="s">
        <v>222</v>
      </c>
    </row>
    <row r="93" spans="1:6">
      <c r="A93" s="327">
        <v>14521</v>
      </c>
      <c r="B93" s="212" t="s">
        <v>313</v>
      </c>
      <c r="C93" s="213" t="s">
        <v>224</v>
      </c>
      <c r="D93" s="213">
        <v>2200</v>
      </c>
      <c r="E93" s="213">
        <v>3200</v>
      </c>
      <c r="F93" s="215" t="s">
        <v>222</v>
      </c>
    </row>
    <row r="94" spans="1:6">
      <c r="A94" s="327">
        <v>14731</v>
      </c>
      <c r="B94" s="212" t="s">
        <v>314</v>
      </c>
      <c r="C94" s="213" t="s">
        <v>220</v>
      </c>
      <c r="D94" s="215" t="s">
        <v>221</v>
      </c>
      <c r="E94" s="215" t="s">
        <v>221</v>
      </c>
      <c r="F94" s="215" t="s">
        <v>222</v>
      </c>
    </row>
    <row r="95" spans="1:6">
      <c r="A95" s="327">
        <v>14861</v>
      </c>
      <c r="B95" s="212" t="s">
        <v>315</v>
      </c>
      <c r="C95" s="213" t="s">
        <v>220</v>
      </c>
      <c r="D95" s="215" t="s">
        <v>221</v>
      </c>
      <c r="E95" s="213">
        <v>1110</v>
      </c>
      <c r="F95" s="215" t="s">
        <v>222</v>
      </c>
    </row>
    <row r="96" spans="1:6">
      <c r="A96" s="327">
        <v>16100</v>
      </c>
      <c r="B96" s="212" t="s">
        <v>316</v>
      </c>
      <c r="C96" s="213" t="s">
        <v>220</v>
      </c>
      <c r="D96" s="215" t="s">
        <v>221</v>
      </c>
      <c r="E96" s="213">
        <v>1110</v>
      </c>
      <c r="F96" s="215" t="s">
        <v>222</v>
      </c>
    </row>
    <row r="97" spans="1:6">
      <c r="A97" s="327">
        <v>17629</v>
      </c>
      <c r="B97" s="212" t="s">
        <v>317</v>
      </c>
      <c r="C97" s="213" t="s">
        <v>220</v>
      </c>
      <c r="D97" s="215" t="s">
        <v>221</v>
      </c>
      <c r="E97" s="213">
        <v>1110</v>
      </c>
      <c r="F97" s="215" t="s">
        <v>222</v>
      </c>
    </row>
    <row r="98" spans="1:6">
      <c r="A98" s="329">
        <v>17673</v>
      </c>
      <c r="B98" s="216" t="s">
        <v>318</v>
      </c>
      <c r="C98" s="213" t="s">
        <v>224</v>
      </c>
      <c r="F98" s="215" t="s">
        <v>222</v>
      </c>
    </row>
    <row r="99" spans="1:6">
      <c r="A99" s="327">
        <v>17674</v>
      </c>
      <c r="B99" s="212" t="s">
        <v>319</v>
      </c>
      <c r="C99" s="213" t="s">
        <v>220</v>
      </c>
      <c r="D99" s="215" t="s">
        <v>221</v>
      </c>
      <c r="E99" s="213">
        <v>1110</v>
      </c>
      <c r="F99" s="215" t="s">
        <v>222</v>
      </c>
    </row>
    <row r="100" spans="1:6">
      <c r="A100" s="329">
        <v>17684</v>
      </c>
      <c r="B100" s="216" t="s">
        <v>320</v>
      </c>
      <c r="C100" s="213" t="s">
        <v>224</v>
      </c>
      <c r="F100" s="215" t="s">
        <v>222</v>
      </c>
    </row>
    <row r="101" spans="1:6">
      <c r="A101" s="327">
        <v>17700</v>
      </c>
      <c r="B101" s="212" t="s">
        <v>321</v>
      </c>
      <c r="C101" s="213" t="s">
        <v>220</v>
      </c>
      <c r="D101" s="215" t="s">
        <v>221</v>
      </c>
      <c r="E101" s="213">
        <v>1110</v>
      </c>
      <c r="F101" s="215" t="s">
        <v>222</v>
      </c>
    </row>
    <row r="102" spans="1:6">
      <c r="A102" s="327">
        <v>17767</v>
      </c>
      <c r="B102" s="212" t="s">
        <v>322</v>
      </c>
      <c r="C102" s="213" t="s">
        <v>323</v>
      </c>
      <c r="D102" s="215" t="s">
        <v>221</v>
      </c>
      <c r="E102" s="215" t="s">
        <v>324</v>
      </c>
      <c r="F102" s="213">
        <v>120</v>
      </c>
    </row>
    <row r="103" spans="1:6">
      <c r="A103" s="328" t="s">
        <v>377</v>
      </c>
      <c r="B103" s="212" t="s">
        <v>378</v>
      </c>
      <c r="C103" s="215" t="s">
        <v>224</v>
      </c>
      <c r="D103" s="213">
        <v>3010</v>
      </c>
      <c r="E103" s="213">
        <v>1110</v>
      </c>
      <c r="F103" s="215" t="s">
        <v>222</v>
      </c>
    </row>
    <row r="104" spans="1:6">
      <c r="A104" s="332" t="s">
        <v>3567</v>
      </c>
      <c r="B104" s="332" t="s">
        <v>3571</v>
      </c>
      <c r="D104" s="213">
        <v>3010</v>
      </c>
      <c r="E104" s="213">
        <v>1110</v>
      </c>
      <c r="F104" s="215" t="s">
        <v>222</v>
      </c>
    </row>
    <row r="105" spans="1:6">
      <c r="A105" s="332" t="s">
        <v>3640</v>
      </c>
      <c r="B105" s="332" t="s">
        <v>3571</v>
      </c>
      <c r="D105" s="213">
        <v>3010</v>
      </c>
      <c r="E105" s="213">
        <v>1110</v>
      </c>
      <c r="F105" s="215" t="s">
        <v>222</v>
      </c>
    </row>
    <row r="106" spans="1:6">
      <c r="A106" s="332" t="s">
        <v>3641</v>
      </c>
      <c r="B106" s="332" t="s">
        <v>3571</v>
      </c>
      <c r="D106" s="213">
        <v>3010</v>
      </c>
      <c r="E106" s="213">
        <v>1110</v>
      </c>
      <c r="F106" s="215" t="s">
        <v>222</v>
      </c>
    </row>
    <row r="107" spans="1:6">
      <c r="A107" s="329" t="s">
        <v>327</v>
      </c>
      <c r="B107" s="332" t="s">
        <v>3571</v>
      </c>
      <c r="D107" s="213">
        <v>3010</v>
      </c>
      <c r="E107" s="213">
        <v>1110</v>
      </c>
      <c r="F107" s="215" t="s">
        <v>222</v>
      </c>
    </row>
    <row r="108" spans="1:6">
      <c r="A108" s="327" t="s">
        <v>325</v>
      </c>
      <c r="B108" s="212" t="s">
        <v>328</v>
      </c>
      <c r="C108" s="215" t="s">
        <v>224</v>
      </c>
      <c r="D108" s="213">
        <v>3010</v>
      </c>
      <c r="E108" s="213">
        <v>1110</v>
      </c>
      <c r="F108" s="215" t="s">
        <v>222</v>
      </c>
    </row>
    <row r="109" spans="1:6" ht="13.8">
      <c r="A109" s="330" t="s">
        <v>3685</v>
      </c>
      <c r="B109" s="212" t="s">
        <v>326</v>
      </c>
      <c r="C109" s="215" t="s">
        <v>224</v>
      </c>
      <c r="D109" s="213">
        <v>3010</v>
      </c>
      <c r="E109" s="213">
        <v>1110</v>
      </c>
      <c r="F109" s="215" t="s">
        <v>222</v>
      </c>
    </row>
    <row r="110" spans="1:6">
      <c r="A110" s="332" t="s">
        <v>3566</v>
      </c>
      <c r="B110" s="332" t="s">
        <v>3571</v>
      </c>
      <c r="D110" s="213">
        <v>3010</v>
      </c>
      <c r="E110" s="213">
        <v>1110</v>
      </c>
      <c r="F110" s="215" t="s">
        <v>222</v>
      </c>
    </row>
    <row r="111" spans="1:6">
      <c r="A111" s="332" t="s">
        <v>3555</v>
      </c>
      <c r="B111" s="332" t="s">
        <v>3571</v>
      </c>
      <c r="D111" s="213">
        <v>3010</v>
      </c>
      <c r="E111" s="213">
        <v>1110</v>
      </c>
      <c r="F111" s="215" t="s">
        <v>222</v>
      </c>
    </row>
    <row r="112" spans="1:6">
      <c r="A112" s="332" t="s">
        <v>3611</v>
      </c>
      <c r="B112" s="332" t="s">
        <v>3571</v>
      </c>
      <c r="D112" s="213">
        <v>3010</v>
      </c>
      <c r="E112" s="213">
        <v>1110</v>
      </c>
      <c r="F112" s="215" t="s">
        <v>222</v>
      </c>
    </row>
    <row r="113" spans="1:6">
      <c r="A113" s="332" t="s">
        <v>3568</v>
      </c>
      <c r="B113" s="332" t="s">
        <v>3571</v>
      </c>
      <c r="D113" s="213">
        <v>3010</v>
      </c>
      <c r="E113" s="213">
        <v>1110</v>
      </c>
      <c r="F113" s="215" t="s">
        <v>222</v>
      </c>
    </row>
    <row r="114" spans="1:6">
      <c r="A114" s="332" t="s">
        <v>3608</v>
      </c>
      <c r="B114" s="332" t="s">
        <v>3571</v>
      </c>
      <c r="D114" s="213">
        <v>3010</v>
      </c>
      <c r="E114" s="213">
        <v>1110</v>
      </c>
      <c r="F114" s="215" t="s">
        <v>222</v>
      </c>
    </row>
    <row r="115" spans="1:6">
      <c r="A115" s="332" t="s">
        <v>3607</v>
      </c>
      <c r="B115" s="332" t="s">
        <v>3571</v>
      </c>
      <c r="D115" s="213">
        <v>3010</v>
      </c>
      <c r="E115" s="213">
        <v>1110</v>
      </c>
      <c r="F115" s="215" t="s">
        <v>222</v>
      </c>
    </row>
    <row r="116" spans="1:6">
      <c r="A116" s="332" t="s">
        <v>3597</v>
      </c>
      <c r="B116" s="332" t="s">
        <v>3571</v>
      </c>
      <c r="D116" s="213">
        <v>3010</v>
      </c>
      <c r="E116" s="213">
        <v>1110</v>
      </c>
      <c r="F116" s="215" t="s">
        <v>222</v>
      </c>
    </row>
    <row r="117" spans="1:6">
      <c r="A117" s="332" t="s">
        <v>3573</v>
      </c>
      <c r="B117" s="332" t="s">
        <v>3571</v>
      </c>
      <c r="D117" s="213">
        <v>3010</v>
      </c>
      <c r="E117" s="213">
        <v>1110</v>
      </c>
      <c r="F117" s="215" t="s">
        <v>222</v>
      </c>
    </row>
    <row r="118" spans="1:6">
      <c r="A118" s="329" t="s">
        <v>387</v>
      </c>
      <c r="B118" s="332" t="s">
        <v>3571</v>
      </c>
      <c r="D118" s="213">
        <v>3010</v>
      </c>
      <c r="E118" s="213">
        <v>1110</v>
      </c>
      <c r="F118" s="215" t="s">
        <v>222</v>
      </c>
    </row>
    <row r="119" spans="1:6">
      <c r="A119" s="327" t="s">
        <v>388</v>
      </c>
      <c r="B119" s="212" t="s">
        <v>384</v>
      </c>
      <c r="C119" s="215" t="s">
        <v>224</v>
      </c>
      <c r="D119" s="213">
        <v>7091</v>
      </c>
      <c r="E119" s="213">
        <v>4760</v>
      </c>
      <c r="F119" s="215" t="s">
        <v>222</v>
      </c>
    </row>
    <row r="120" spans="1:6" ht="13.8">
      <c r="A120" s="330" t="s">
        <v>3587</v>
      </c>
      <c r="B120" s="212" t="s">
        <v>386</v>
      </c>
      <c r="C120" s="215" t="s">
        <v>224</v>
      </c>
      <c r="D120" s="213">
        <v>7090</v>
      </c>
      <c r="E120" s="213">
        <v>1110</v>
      </c>
      <c r="F120" s="215" t="s">
        <v>222</v>
      </c>
    </row>
    <row r="121" spans="1:6">
      <c r="A121" s="332" t="s">
        <v>3553</v>
      </c>
      <c r="B121" s="332" t="s">
        <v>3571</v>
      </c>
      <c r="D121" s="213">
        <v>3010</v>
      </c>
      <c r="E121" s="213">
        <v>1110</v>
      </c>
      <c r="F121" s="215" t="s">
        <v>222</v>
      </c>
    </row>
    <row r="122" spans="1:6">
      <c r="A122" s="332" t="s">
        <v>3687</v>
      </c>
      <c r="B122" s="332" t="s">
        <v>3571</v>
      </c>
      <c r="D122" s="213">
        <v>3010</v>
      </c>
      <c r="E122" s="213">
        <v>1110</v>
      </c>
      <c r="F122" s="215" t="s">
        <v>222</v>
      </c>
    </row>
    <row r="123" spans="1:6">
      <c r="A123" s="332" t="s">
        <v>3642</v>
      </c>
      <c r="B123" s="332" t="s">
        <v>3571</v>
      </c>
      <c r="D123" s="213">
        <v>3010</v>
      </c>
      <c r="E123" s="213">
        <v>1110</v>
      </c>
      <c r="F123" s="215" t="s">
        <v>222</v>
      </c>
    </row>
    <row r="124" spans="1:6">
      <c r="A124" s="332" t="s">
        <v>3684</v>
      </c>
      <c r="B124" s="332" t="s">
        <v>3571</v>
      </c>
      <c r="D124" s="213">
        <v>3010</v>
      </c>
      <c r="E124" s="213">
        <v>1110</v>
      </c>
      <c r="F124" s="215" t="s">
        <v>222</v>
      </c>
    </row>
    <row r="125" spans="1:6">
      <c r="A125" s="332" t="s">
        <v>3725</v>
      </c>
      <c r="B125" s="332" t="s">
        <v>3571</v>
      </c>
      <c r="D125" s="213">
        <v>3010</v>
      </c>
      <c r="E125" s="213">
        <v>1110</v>
      </c>
      <c r="F125" s="215" t="s">
        <v>222</v>
      </c>
    </row>
    <row r="126" spans="1:6">
      <c r="A126" s="332" t="s">
        <v>3726</v>
      </c>
      <c r="B126" s="332" t="s">
        <v>3571</v>
      </c>
      <c r="D126" s="213">
        <v>3010</v>
      </c>
      <c r="E126" s="213">
        <v>1110</v>
      </c>
      <c r="F126" s="215" t="s">
        <v>222</v>
      </c>
    </row>
    <row r="127" spans="1:6">
      <c r="A127" s="332" t="s">
        <v>3748</v>
      </c>
      <c r="B127" s="332" t="s">
        <v>3571</v>
      </c>
      <c r="D127" s="213">
        <v>3010</v>
      </c>
      <c r="E127" s="213">
        <v>1110</v>
      </c>
      <c r="F127" s="215" t="s">
        <v>222</v>
      </c>
    </row>
    <row r="128" spans="1:6">
      <c r="A128" s="332" t="s">
        <v>3749</v>
      </c>
      <c r="B128" s="332" t="s">
        <v>3571</v>
      </c>
      <c r="D128" s="213">
        <v>3010</v>
      </c>
      <c r="E128" s="213">
        <v>1110</v>
      </c>
      <c r="F128" s="215" t="s">
        <v>222</v>
      </c>
    </row>
    <row r="129" spans="1:6">
      <c r="A129" s="332" t="s">
        <v>3753</v>
      </c>
      <c r="B129" s="332" t="s">
        <v>3571</v>
      </c>
      <c r="D129" s="213">
        <v>3010</v>
      </c>
      <c r="E129" s="213">
        <v>1110</v>
      </c>
      <c r="F129" s="215" t="s">
        <v>222</v>
      </c>
    </row>
    <row r="130" spans="1:6">
      <c r="A130" s="332" t="s">
        <v>3754</v>
      </c>
      <c r="B130" s="332" t="s">
        <v>3571</v>
      </c>
      <c r="D130" s="213">
        <v>3010</v>
      </c>
      <c r="E130" s="213">
        <v>1110</v>
      </c>
      <c r="F130" s="215" t="s">
        <v>222</v>
      </c>
    </row>
    <row r="131" spans="1:6">
      <c r="A131" s="329" t="s">
        <v>331</v>
      </c>
      <c r="B131" s="332" t="s">
        <v>3571</v>
      </c>
      <c r="D131" s="213">
        <v>3010</v>
      </c>
      <c r="E131" s="213">
        <v>1110</v>
      </c>
      <c r="F131" s="215" t="s">
        <v>222</v>
      </c>
    </row>
    <row r="132" spans="1:6">
      <c r="A132" s="327" t="s">
        <v>333</v>
      </c>
      <c r="B132" s="212" t="s">
        <v>332</v>
      </c>
      <c r="C132" s="215" t="s">
        <v>224</v>
      </c>
      <c r="D132" s="213">
        <v>3010</v>
      </c>
      <c r="E132" s="213">
        <v>1110</v>
      </c>
      <c r="F132" s="215" t="s">
        <v>222</v>
      </c>
    </row>
    <row r="133" spans="1:6">
      <c r="A133" s="327" t="s">
        <v>335</v>
      </c>
      <c r="B133" s="212" t="s">
        <v>334</v>
      </c>
      <c r="C133" s="215" t="s">
        <v>224</v>
      </c>
      <c r="D133" s="213">
        <v>3010</v>
      </c>
      <c r="E133" s="213">
        <v>1110</v>
      </c>
      <c r="F133" s="215" t="s">
        <v>222</v>
      </c>
    </row>
    <row r="134" spans="1:6" ht="13.8">
      <c r="A134" s="330" t="s">
        <v>3650</v>
      </c>
      <c r="B134" s="212" t="s">
        <v>328</v>
      </c>
      <c r="C134" s="215" t="s">
        <v>224</v>
      </c>
      <c r="D134" s="213">
        <v>3010</v>
      </c>
      <c r="E134" s="213">
        <v>1110</v>
      </c>
      <c r="F134" s="215" t="s">
        <v>222</v>
      </c>
    </row>
    <row r="135" spans="1:6">
      <c r="A135" s="332" t="s">
        <v>3569</v>
      </c>
      <c r="B135" s="332" t="s">
        <v>3571</v>
      </c>
      <c r="D135" s="213">
        <v>3010</v>
      </c>
      <c r="E135" s="213">
        <v>1110</v>
      </c>
      <c r="F135" s="215" t="s">
        <v>222</v>
      </c>
    </row>
    <row r="136" spans="1:6">
      <c r="A136" s="329" t="s">
        <v>329</v>
      </c>
      <c r="B136" s="332" t="s">
        <v>3571</v>
      </c>
      <c r="D136" s="213">
        <v>3010</v>
      </c>
      <c r="E136" s="213">
        <v>1110</v>
      </c>
      <c r="F136" s="215" t="s">
        <v>222</v>
      </c>
    </row>
    <row r="137" spans="1:6">
      <c r="A137" s="327" t="s">
        <v>336</v>
      </c>
      <c r="B137" s="212" t="s">
        <v>330</v>
      </c>
      <c r="C137" s="215" t="s">
        <v>224</v>
      </c>
      <c r="D137" s="213">
        <v>3010</v>
      </c>
      <c r="E137" s="213">
        <v>1110</v>
      </c>
      <c r="F137" s="215" t="s">
        <v>222</v>
      </c>
    </row>
    <row r="138" spans="1:6" ht="13.8">
      <c r="A138" s="330" t="s">
        <v>3682</v>
      </c>
      <c r="B138" s="212" t="s">
        <v>337</v>
      </c>
      <c r="C138" s="215" t="s">
        <v>224</v>
      </c>
      <c r="D138" s="213">
        <v>4203</v>
      </c>
      <c r="E138" s="213">
        <v>1110</v>
      </c>
      <c r="F138" s="215" t="s">
        <v>222</v>
      </c>
    </row>
    <row r="139" spans="1:6">
      <c r="A139" s="332" t="s">
        <v>3727</v>
      </c>
      <c r="B139" s="332" t="s">
        <v>3571</v>
      </c>
      <c r="D139" s="213">
        <v>3010</v>
      </c>
      <c r="E139" s="213">
        <v>1110</v>
      </c>
      <c r="F139" s="215" t="s">
        <v>222</v>
      </c>
    </row>
    <row r="140" spans="1:6">
      <c r="A140" s="332" t="s">
        <v>3728</v>
      </c>
      <c r="B140" s="332" t="s">
        <v>3571</v>
      </c>
      <c r="D140" s="213">
        <v>3010</v>
      </c>
      <c r="E140" s="213">
        <v>1110</v>
      </c>
      <c r="F140" s="215" t="s">
        <v>222</v>
      </c>
    </row>
    <row r="141" spans="1:6">
      <c r="A141" s="329" t="s">
        <v>338</v>
      </c>
      <c r="B141" s="332" t="s">
        <v>3571</v>
      </c>
      <c r="D141" s="213">
        <v>3010</v>
      </c>
      <c r="E141" s="213">
        <v>1110</v>
      </c>
      <c r="F141" s="215" t="s">
        <v>222</v>
      </c>
    </row>
    <row r="142" spans="1:6" ht="13.8">
      <c r="A142" s="330" t="s">
        <v>3679</v>
      </c>
      <c r="B142" s="212" t="s">
        <v>339</v>
      </c>
      <c r="C142" s="213" t="s">
        <v>224</v>
      </c>
      <c r="D142" s="213">
        <v>3175</v>
      </c>
      <c r="E142" s="213">
        <v>1110</v>
      </c>
      <c r="F142" s="215" t="s">
        <v>222</v>
      </c>
    </row>
    <row r="143" spans="1:6">
      <c r="A143" s="332" t="s">
        <v>3678</v>
      </c>
      <c r="B143" s="332" t="s">
        <v>3571</v>
      </c>
      <c r="D143" s="213">
        <v>3010</v>
      </c>
      <c r="E143" s="213">
        <v>1110</v>
      </c>
      <c r="F143" s="215" t="s">
        <v>222</v>
      </c>
    </row>
    <row r="144" spans="1:6">
      <c r="A144" s="329" t="s">
        <v>340</v>
      </c>
      <c r="B144" s="332" t="s">
        <v>3571</v>
      </c>
      <c r="D144" s="213">
        <v>3010</v>
      </c>
      <c r="E144" s="213">
        <v>1110</v>
      </c>
      <c r="F144" s="215" t="s">
        <v>222</v>
      </c>
    </row>
    <row r="145" spans="1:6" ht="13.8">
      <c r="A145" s="330" t="s">
        <v>3723</v>
      </c>
      <c r="B145" s="212" t="s">
        <v>341</v>
      </c>
      <c r="C145" s="215" t="s">
        <v>224</v>
      </c>
      <c r="D145" s="213">
        <v>5810</v>
      </c>
      <c r="E145" s="213">
        <v>7110</v>
      </c>
      <c r="F145" s="215" t="s">
        <v>222</v>
      </c>
    </row>
    <row r="146" spans="1:6">
      <c r="A146" s="332" t="s">
        <v>3729</v>
      </c>
      <c r="B146" s="332" t="s">
        <v>3571</v>
      </c>
      <c r="D146" s="213">
        <v>3010</v>
      </c>
      <c r="E146" s="213">
        <v>1110</v>
      </c>
      <c r="F146" s="215" t="s">
        <v>222</v>
      </c>
    </row>
    <row r="147" spans="1:6">
      <c r="A147" s="332" t="s">
        <v>3730</v>
      </c>
      <c r="B147" s="332" t="s">
        <v>3571</v>
      </c>
      <c r="D147" s="213">
        <v>3010</v>
      </c>
      <c r="E147" s="213">
        <v>1110</v>
      </c>
      <c r="F147" s="215" t="s">
        <v>222</v>
      </c>
    </row>
    <row r="148" spans="1:6">
      <c r="A148" s="329" t="s">
        <v>342</v>
      </c>
      <c r="B148" s="332" t="s">
        <v>3571</v>
      </c>
      <c r="D148" s="213">
        <v>3010</v>
      </c>
      <c r="E148" s="213">
        <v>1110</v>
      </c>
      <c r="F148" s="215" t="s">
        <v>222</v>
      </c>
    </row>
    <row r="149" spans="1:6" ht="13.8">
      <c r="A149" s="330" t="s">
        <v>3695</v>
      </c>
      <c r="B149" s="212" t="s">
        <v>343</v>
      </c>
      <c r="C149" s="215" t="s">
        <v>224</v>
      </c>
      <c r="D149" s="213">
        <v>3710</v>
      </c>
      <c r="E149" s="213">
        <v>1110</v>
      </c>
      <c r="F149" s="215" t="s">
        <v>222</v>
      </c>
    </row>
    <row r="150" spans="1:6">
      <c r="A150" s="329" t="s">
        <v>344</v>
      </c>
      <c r="B150" s="332" t="s">
        <v>3571</v>
      </c>
      <c r="D150" s="213">
        <v>3010</v>
      </c>
      <c r="E150" s="213">
        <v>1110</v>
      </c>
      <c r="F150" s="215" t="s">
        <v>222</v>
      </c>
    </row>
    <row r="151" spans="1:6" ht="13.8">
      <c r="A151" s="330" t="s">
        <v>3670</v>
      </c>
      <c r="B151" s="212" t="s">
        <v>345</v>
      </c>
      <c r="C151" s="213" t="s">
        <v>224</v>
      </c>
      <c r="D151" s="213">
        <v>7395</v>
      </c>
      <c r="E151" s="213">
        <v>1110</v>
      </c>
      <c r="F151" s="215" t="s">
        <v>222</v>
      </c>
    </row>
    <row r="152" spans="1:6">
      <c r="A152" s="329" t="s">
        <v>346</v>
      </c>
      <c r="B152" s="332" t="s">
        <v>3571</v>
      </c>
      <c r="D152" s="213">
        <v>3010</v>
      </c>
      <c r="E152" s="213">
        <v>1110</v>
      </c>
      <c r="F152" s="215" t="s">
        <v>222</v>
      </c>
    </row>
    <row r="153" spans="1:6">
      <c r="A153" s="329" t="s">
        <v>348</v>
      </c>
      <c r="B153" s="212" t="s">
        <v>347</v>
      </c>
      <c r="C153" s="215" t="s">
        <v>224</v>
      </c>
      <c r="D153" s="213">
        <v>7258</v>
      </c>
      <c r="E153" s="213">
        <v>1110</v>
      </c>
      <c r="F153" s="215" t="s">
        <v>222</v>
      </c>
    </row>
    <row r="154" spans="1:6" ht="13.8">
      <c r="A154" s="330" t="s">
        <v>3731</v>
      </c>
      <c r="B154" s="216" t="s">
        <v>349</v>
      </c>
      <c r="C154" s="217" t="s">
        <v>224</v>
      </c>
      <c r="D154" s="213">
        <v>5810</v>
      </c>
      <c r="E154" s="213">
        <v>1110</v>
      </c>
      <c r="F154" s="217" t="s">
        <v>222</v>
      </c>
    </row>
    <row r="155" spans="1:6">
      <c r="A155" s="329" t="s">
        <v>350</v>
      </c>
      <c r="B155" s="332" t="s">
        <v>3571</v>
      </c>
      <c r="D155" s="213">
        <v>3010</v>
      </c>
      <c r="E155" s="213">
        <v>1110</v>
      </c>
      <c r="F155" s="215" t="s">
        <v>222</v>
      </c>
    </row>
    <row r="156" spans="1:6" ht="13.8">
      <c r="A156" s="330" t="s">
        <v>3671</v>
      </c>
      <c r="B156" s="216" t="s">
        <v>351</v>
      </c>
      <c r="C156" s="217" t="s">
        <v>224</v>
      </c>
      <c r="D156" s="213">
        <v>7391</v>
      </c>
      <c r="E156" s="213">
        <v>1110</v>
      </c>
      <c r="F156" s="217" t="s">
        <v>222</v>
      </c>
    </row>
    <row r="157" spans="1:6">
      <c r="A157" s="329" t="s">
        <v>352</v>
      </c>
      <c r="B157" s="332" t="s">
        <v>3571</v>
      </c>
      <c r="D157" s="213">
        <v>3010</v>
      </c>
      <c r="E157" s="213">
        <v>1110</v>
      </c>
      <c r="F157" s="215" t="s">
        <v>222</v>
      </c>
    </row>
    <row r="158" spans="1:6">
      <c r="A158" s="327" t="s">
        <v>354</v>
      </c>
      <c r="B158" s="212" t="s">
        <v>353</v>
      </c>
      <c r="C158" s="215" t="s">
        <v>224</v>
      </c>
      <c r="D158" s="213">
        <v>7026</v>
      </c>
      <c r="E158" s="213">
        <v>1110</v>
      </c>
      <c r="F158" s="215" t="s">
        <v>222</v>
      </c>
    </row>
    <row r="159" spans="1:6" ht="13.8">
      <c r="A159" s="330" t="s">
        <v>3755</v>
      </c>
      <c r="B159" s="212" t="s">
        <v>355</v>
      </c>
      <c r="C159" s="215" t="s">
        <v>224</v>
      </c>
      <c r="D159" s="213">
        <v>5810</v>
      </c>
      <c r="E159" s="213">
        <v>7110</v>
      </c>
      <c r="F159" s="215" t="s">
        <v>222</v>
      </c>
    </row>
    <row r="160" spans="1:6">
      <c r="A160" s="329" t="s">
        <v>356</v>
      </c>
      <c r="B160" s="332" t="s">
        <v>3571</v>
      </c>
      <c r="D160" s="213">
        <v>3010</v>
      </c>
      <c r="E160" s="213">
        <v>1110</v>
      </c>
      <c r="F160" s="215" t="s">
        <v>222</v>
      </c>
    </row>
    <row r="161" spans="1:6">
      <c r="A161" s="327" t="s">
        <v>358</v>
      </c>
      <c r="B161" s="212" t="s">
        <v>357</v>
      </c>
      <c r="C161" s="215" t="s">
        <v>224</v>
      </c>
      <c r="D161" s="213">
        <v>3013</v>
      </c>
      <c r="E161" s="213">
        <v>1110</v>
      </c>
      <c r="F161" s="215" t="s">
        <v>222</v>
      </c>
    </row>
    <row r="162" spans="1:6" ht="13.8">
      <c r="A162" s="330" t="s">
        <v>3629</v>
      </c>
      <c r="B162" s="212" t="s">
        <v>359</v>
      </c>
      <c r="C162" s="215" t="s">
        <v>224</v>
      </c>
      <c r="D162" s="213">
        <v>7258</v>
      </c>
      <c r="E162" s="213">
        <v>1110</v>
      </c>
      <c r="F162" s="215" t="s">
        <v>222</v>
      </c>
    </row>
    <row r="163" spans="1:6">
      <c r="A163" s="332" t="s">
        <v>3648</v>
      </c>
      <c r="B163" s="332" t="s">
        <v>3571</v>
      </c>
      <c r="D163" s="213">
        <v>3010</v>
      </c>
      <c r="E163" s="213">
        <v>1110</v>
      </c>
      <c r="F163" s="215" t="s">
        <v>222</v>
      </c>
    </row>
    <row r="164" spans="1:6">
      <c r="A164" s="332" t="s">
        <v>3598</v>
      </c>
      <c r="B164" s="332" t="s">
        <v>3571</v>
      </c>
      <c r="D164" s="213">
        <v>3010</v>
      </c>
      <c r="E164" s="213">
        <v>1110</v>
      </c>
      <c r="F164" s="215" t="s">
        <v>222</v>
      </c>
    </row>
    <row r="165" spans="1:6">
      <c r="A165" s="332" t="s">
        <v>3619</v>
      </c>
      <c r="B165" s="332" t="s">
        <v>3571</v>
      </c>
      <c r="D165" s="213">
        <v>3010</v>
      </c>
      <c r="E165" s="213">
        <v>1110</v>
      </c>
      <c r="F165" s="215" t="s">
        <v>222</v>
      </c>
    </row>
    <row r="166" spans="1:6">
      <c r="A166" s="332" t="s">
        <v>3620</v>
      </c>
      <c r="B166" s="332" t="s">
        <v>3571</v>
      </c>
      <c r="D166" s="213">
        <v>3010</v>
      </c>
      <c r="E166" s="213">
        <v>1110</v>
      </c>
      <c r="F166" s="215" t="s">
        <v>222</v>
      </c>
    </row>
    <row r="167" spans="1:6">
      <c r="A167" s="332" t="s">
        <v>3599</v>
      </c>
      <c r="B167" s="332" t="s">
        <v>3571</v>
      </c>
      <c r="D167" s="213">
        <v>3010</v>
      </c>
      <c r="E167" s="213">
        <v>1110</v>
      </c>
      <c r="F167" s="215" t="s">
        <v>222</v>
      </c>
    </row>
    <row r="168" spans="1:6">
      <c r="A168" s="332" t="s">
        <v>3636</v>
      </c>
      <c r="B168" s="332" t="s">
        <v>3571</v>
      </c>
      <c r="D168" s="213">
        <v>3010</v>
      </c>
      <c r="E168" s="213">
        <v>1110</v>
      </c>
      <c r="F168" s="215" t="s">
        <v>222</v>
      </c>
    </row>
    <row r="169" spans="1:6">
      <c r="A169" s="332" t="s">
        <v>3655</v>
      </c>
      <c r="B169" s="332" t="s">
        <v>3571</v>
      </c>
      <c r="D169" s="213">
        <v>3010</v>
      </c>
      <c r="E169" s="213">
        <v>1110</v>
      </c>
      <c r="F169" s="215" t="s">
        <v>222</v>
      </c>
    </row>
    <row r="170" spans="1:6">
      <c r="A170" s="332" t="s">
        <v>3545</v>
      </c>
      <c r="B170" s="332" t="s">
        <v>3571</v>
      </c>
      <c r="D170" s="213">
        <v>3010</v>
      </c>
      <c r="E170" s="213">
        <v>1110</v>
      </c>
      <c r="F170" s="215" t="s">
        <v>222</v>
      </c>
    </row>
    <row r="171" spans="1:6">
      <c r="A171" s="329" t="s">
        <v>360</v>
      </c>
      <c r="B171" s="332" t="s">
        <v>3571</v>
      </c>
      <c r="D171" s="213">
        <v>3010</v>
      </c>
      <c r="E171" s="213">
        <v>1110</v>
      </c>
      <c r="F171" s="215" t="s">
        <v>222</v>
      </c>
    </row>
    <row r="172" spans="1:6" ht="13.8">
      <c r="A172" s="330" t="s">
        <v>3626</v>
      </c>
      <c r="B172" s="212" t="s">
        <v>361</v>
      </c>
      <c r="C172" s="213" t="s">
        <v>224</v>
      </c>
      <c r="D172" s="213">
        <v>3010</v>
      </c>
      <c r="E172" s="213">
        <v>1110</v>
      </c>
      <c r="F172" s="215" t="s">
        <v>222</v>
      </c>
    </row>
    <row r="173" spans="1:6">
      <c r="A173" s="332" t="s">
        <v>3627</v>
      </c>
      <c r="B173" s="332" t="s">
        <v>3571</v>
      </c>
      <c r="D173" s="213">
        <v>3010</v>
      </c>
      <c r="E173" s="213">
        <v>1110</v>
      </c>
      <c r="F173" s="215" t="s">
        <v>222</v>
      </c>
    </row>
    <row r="174" spans="1:6">
      <c r="A174" s="329" t="s">
        <v>362</v>
      </c>
      <c r="B174" s="332" t="s">
        <v>3571</v>
      </c>
      <c r="D174" s="213">
        <v>3010</v>
      </c>
      <c r="E174" s="213">
        <v>1110</v>
      </c>
      <c r="F174" s="215" t="s">
        <v>222</v>
      </c>
    </row>
    <row r="175" spans="1:6">
      <c r="A175" s="332" t="s">
        <v>3570</v>
      </c>
      <c r="B175" s="332" t="s">
        <v>3571</v>
      </c>
      <c r="D175" s="213">
        <v>3010</v>
      </c>
      <c r="E175" s="213">
        <v>1110</v>
      </c>
      <c r="F175" s="215" t="s">
        <v>222</v>
      </c>
    </row>
    <row r="176" spans="1:6">
      <c r="A176" s="332" t="s">
        <v>3537</v>
      </c>
      <c r="B176" s="216" t="s">
        <v>363</v>
      </c>
      <c r="C176" s="213" t="s">
        <v>224</v>
      </c>
      <c r="F176" s="215" t="s">
        <v>222</v>
      </c>
    </row>
    <row r="177" spans="1:6">
      <c r="A177" s="332" t="s">
        <v>3612</v>
      </c>
      <c r="B177" s="332" t="s">
        <v>3571</v>
      </c>
      <c r="D177" s="213">
        <v>3010</v>
      </c>
      <c r="E177" s="213">
        <v>1110</v>
      </c>
      <c r="F177" s="215" t="s">
        <v>222</v>
      </c>
    </row>
    <row r="178" spans="1:6">
      <c r="A178" s="332" t="s">
        <v>3594</v>
      </c>
      <c r="B178" s="332" t="s">
        <v>3571</v>
      </c>
      <c r="D178" s="213">
        <v>3010</v>
      </c>
      <c r="E178" s="213">
        <v>1110</v>
      </c>
      <c r="F178" s="215" t="s">
        <v>222</v>
      </c>
    </row>
    <row r="179" spans="1:6">
      <c r="A179" s="332" t="s">
        <v>3613</v>
      </c>
      <c r="B179" s="332" t="s">
        <v>3571</v>
      </c>
      <c r="D179" s="213">
        <v>3010</v>
      </c>
      <c r="E179" s="213">
        <v>1110</v>
      </c>
      <c r="F179" s="215" t="s">
        <v>222</v>
      </c>
    </row>
    <row r="180" spans="1:6">
      <c r="A180" s="329" t="s">
        <v>364</v>
      </c>
      <c r="B180" s="332" t="s">
        <v>3571</v>
      </c>
      <c r="D180" s="213">
        <v>3010</v>
      </c>
      <c r="E180" s="213">
        <v>1110</v>
      </c>
      <c r="F180" s="215" t="s">
        <v>222</v>
      </c>
    </row>
    <row r="181" spans="1:6">
      <c r="A181" s="329" t="s">
        <v>366</v>
      </c>
      <c r="B181" s="332" t="s">
        <v>3571</v>
      </c>
      <c r="D181" s="213">
        <v>3010</v>
      </c>
      <c r="E181" s="213">
        <v>1110</v>
      </c>
      <c r="F181" s="215" t="s">
        <v>222</v>
      </c>
    </row>
    <row r="182" spans="1:6">
      <c r="A182" s="332" t="s">
        <v>3579</v>
      </c>
      <c r="B182" s="216" t="s">
        <v>365</v>
      </c>
      <c r="C182" s="213" t="s">
        <v>224</v>
      </c>
      <c r="F182" s="215" t="s">
        <v>222</v>
      </c>
    </row>
    <row r="183" spans="1:6">
      <c r="A183" s="327" t="s">
        <v>367</v>
      </c>
      <c r="B183" s="212" t="s">
        <v>343</v>
      </c>
      <c r="C183" s="213" t="s">
        <v>224</v>
      </c>
      <c r="D183" s="213">
        <v>3710</v>
      </c>
      <c r="E183" s="213">
        <v>1110</v>
      </c>
      <c r="F183" s="215" t="s">
        <v>222</v>
      </c>
    </row>
    <row r="184" spans="1:6">
      <c r="A184" s="329" t="s">
        <v>369</v>
      </c>
      <c r="B184" s="332" t="s">
        <v>3571</v>
      </c>
      <c r="D184" s="213">
        <v>3010</v>
      </c>
      <c r="E184" s="213">
        <v>1110</v>
      </c>
      <c r="F184" s="215" t="s">
        <v>222</v>
      </c>
    </row>
    <row r="185" spans="1:6">
      <c r="A185" s="329" t="s">
        <v>371</v>
      </c>
      <c r="B185" s="216" t="s">
        <v>368</v>
      </c>
      <c r="C185" s="213" t="s">
        <v>224</v>
      </c>
      <c r="F185" s="215" t="s">
        <v>222</v>
      </c>
    </row>
    <row r="186" spans="1:6" ht="13.8">
      <c r="A186" s="330" t="s">
        <v>3615</v>
      </c>
      <c r="B186" s="212" t="s">
        <v>370</v>
      </c>
      <c r="C186" s="213" t="s">
        <v>224</v>
      </c>
      <c r="D186" s="213">
        <v>7090</v>
      </c>
      <c r="E186" s="213">
        <v>1110</v>
      </c>
      <c r="F186" s="215" t="s">
        <v>222</v>
      </c>
    </row>
    <row r="187" spans="1:6" ht="13.8">
      <c r="A187" s="330" t="s">
        <v>3630</v>
      </c>
      <c r="B187" s="212" t="s">
        <v>372</v>
      </c>
      <c r="C187" s="213" t="s">
        <v>224</v>
      </c>
      <c r="D187" s="213">
        <v>7090</v>
      </c>
      <c r="E187" s="213">
        <v>1110</v>
      </c>
      <c r="F187" s="215" t="s">
        <v>222</v>
      </c>
    </row>
    <row r="188" spans="1:6">
      <c r="A188" s="332" t="s">
        <v>3649</v>
      </c>
      <c r="B188" s="332" t="s">
        <v>3571</v>
      </c>
      <c r="D188" s="213">
        <v>3010</v>
      </c>
      <c r="E188" s="213">
        <v>1110</v>
      </c>
      <c r="F188" s="215" t="s">
        <v>222</v>
      </c>
    </row>
    <row r="189" spans="1:6">
      <c r="A189" s="329" t="s">
        <v>373</v>
      </c>
      <c r="B189" s="332" t="s">
        <v>3571</v>
      </c>
      <c r="D189" s="213">
        <v>3010</v>
      </c>
      <c r="E189" s="213">
        <v>1110</v>
      </c>
      <c r="F189" s="215" t="s">
        <v>222</v>
      </c>
    </row>
    <row r="190" spans="1:6">
      <c r="A190" s="329" t="s">
        <v>375</v>
      </c>
      <c r="B190" s="332" t="s">
        <v>3571</v>
      </c>
      <c r="D190" s="213">
        <v>3010</v>
      </c>
      <c r="E190" s="213">
        <v>1110</v>
      </c>
      <c r="F190" s="215" t="s">
        <v>222</v>
      </c>
    </row>
    <row r="191" spans="1:6" ht="13.8">
      <c r="A191" s="330" t="s">
        <v>3595</v>
      </c>
      <c r="B191" s="212" t="s">
        <v>374</v>
      </c>
      <c r="C191" s="213" t="s">
        <v>224</v>
      </c>
      <c r="D191" s="213">
        <v>5810</v>
      </c>
      <c r="E191" s="213">
        <v>1110</v>
      </c>
      <c r="F191" s="215" t="s">
        <v>222</v>
      </c>
    </row>
    <row r="192" spans="1:6" ht="13.8">
      <c r="A192" s="330" t="s">
        <v>3600</v>
      </c>
      <c r="B192" s="212" t="s">
        <v>376</v>
      </c>
      <c r="C192" s="213" t="s">
        <v>224</v>
      </c>
      <c r="D192" s="213">
        <v>5810</v>
      </c>
      <c r="E192" s="213">
        <v>1110</v>
      </c>
      <c r="F192" s="215" t="s">
        <v>222</v>
      </c>
    </row>
    <row r="193" spans="1:6">
      <c r="A193" s="332" t="s">
        <v>3601</v>
      </c>
      <c r="B193" s="332" t="s">
        <v>3571</v>
      </c>
      <c r="D193" s="213">
        <v>3010</v>
      </c>
      <c r="E193" s="213">
        <v>1110</v>
      </c>
      <c r="F193" s="215" t="s">
        <v>222</v>
      </c>
    </row>
    <row r="194" spans="1:6">
      <c r="A194" s="332" t="s">
        <v>3550</v>
      </c>
      <c r="B194" s="332" t="s">
        <v>3571</v>
      </c>
      <c r="D194" s="213">
        <v>3010</v>
      </c>
      <c r="E194" s="213">
        <v>1110</v>
      </c>
      <c r="F194" s="215" t="s">
        <v>222</v>
      </c>
    </row>
    <row r="195" spans="1:6">
      <c r="A195" s="332" t="s">
        <v>3602</v>
      </c>
      <c r="B195" s="332" t="s">
        <v>3571</v>
      </c>
      <c r="D195" s="213">
        <v>3010</v>
      </c>
      <c r="E195" s="213">
        <v>1110</v>
      </c>
      <c r="F195" s="215" t="s">
        <v>222</v>
      </c>
    </row>
    <row r="196" spans="1:6">
      <c r="A196" s="332" t="s">
        <v>3603</v>
      </c>
      <c r="B196" s="332" t="s">
        <v>3571</v>
      </c>
      <c r="D196" s="213">
        <v>3010</v>
      </c>
      <c r="E196" s="213">
        <v>1110</v>
      </c>
      <c r="F196" s="215" t="s">
        <v>222</v>
      </c>
    </row>
    <row r="197" spans="1:6">
      <c r="A197" s="332" t="s">
        <v>3622</v>
      </c>
      <c r="B197" s="332" t="s">
        <v>3571</v>
      </c>
      <c r="D197" s="213">
        <v>3010</v>
      </c>
      <c r="E197" s="213">
        <v>1110</v>
      </c>
      <c r="F197" s="215" t="s">
        <v>222</v>
      </c>
    </row>
    <row r="198" spans="1:6">
      <c r="A198" s="332" t="s">
        <v>3621</v>
      </c>
      <c r="B198" s="332" t="s">
        <v>3571</v>
      </c>
      <c r="D198" s="213">
        <v>3010</v>
      </c>
      <c r="E198" s="213">
        <v>1110</v>
      </c>
      <c r="F198" s="215" t="s">
        <v>222</v>
      </c>
    </row>
    <row r="199" spans="1:6">
      <c r="A199" s="332" t="s">
        <v>3558</v>
      </c>
      <c r="B199" s="332" t="s">
        <v>3571</v>
      </c>
      <c r="D199" s="213">
        <v>3010</v>
      </c>
      <c r="E199" s="213">
        <v>1110</v>
      </c>
      <c r="F199" s="215" t="s">
        <v>222</v>
      </c>
    </row>
    <row r="200" spans="1:6">
      <c r="A200" s="332" t="s">
        <v>3604</v>
      </c>
      <c r="B200" s="332" t="s">
        <v>3571</v>
      </c>
      <c r="D200" s="213">
        <v>3010</v>
      </c>
      <c r="E200" s="213">
        <v>1110</v>
      </c>
      <c r="F200" s="215" t="s">
        <v>222</v>
      </c>
    </row>
    <row r="201" spans="1:6">
      <c r="A201" s="332" t="s">
        <v>3556</v>
      </c>
      <c r="B201" s="332" t="s">
        <v>3571</v>
      </c>
      <c r="D201" s="213">
        <v>3010</v>
      </c>
      <c r="E201" s="213">
        <v>1110</v>
      </c>
      <c r="F201" s="215" t="s">
        <v>222</v>
      </c>
    </row>
    <row r="202" spans="1:6">
      <c r="A202" s="332" t="s">
        <v>3536</v>
      </c>
      <c r="B202" s="332" t="s">
        <v>3571</v>
      </c>
      <c r="D202" s="213">
        <v>3010</v>
      </c>
      <c r="E202" s="213">
        <v>1110</v>
      </c>
      <c r="F202" s="215" t="s">
        <v>222</v>
      </c>
    </row>
    <row r="203" spans="1:6">
      <c r="A203" s="332" t="s">
        <v>3547</v>
      </c>
      <c r="B203" s="332" t="s">
        <v>3571</v>
      </c>
      <c r="D203" s="213">
        <v>3010</v>
      </c>
      <c r="E203" s="213">
        <v>1110</v>
      </c>
      <c r="F203" s="215" t="s">
        <v>222</v>
      </c>
    </row>
    <row r="204" spans="1:6">
      <c r="A204" s="332" t="s">
        <v>3540</v>
      </c>
      <c r="B204" s="332" t="s">
        <v>3571</v>
      </c>
      <c r="D204" s="213">
        <v>3010</v>
      </c>
      <c r="E204" s="213">
        <v>1110</v>
      </c>
      <c r="F204" s="215" t="s">
        <v>222</v>
      </c>
    </row>
    <row r="205" spans="1:6">
      <c r="A205" s="332" t="s">
        <v>3609</v>
      </c>
      <c r="B205" s="332" t="s">
        <v>3571</v>
      </c>
      <c r="D205" s="213">
        <v>3010</v>
      </c>
      <c r="E205" s="213">
        <v>1110</v>
      </c>
      <c r="F205" s="215" t="s">
        <v>222</v>
      </c>
    </row>
    <row r="206" spans="1:6">
      <c r="A206" s="332" t="s">
        <v>3538</v>
      </c>
      <c r="B206" s="332" t="s">
        <v>3571</v>
      </c>
      <c r="D206" s="213">
        <v>3010</v>
      </c>
      <c r="E206" s="213">
        <v>1110</v>
      </c>
      <c r="F206" s="215" t="s">
        <v>222</v>
      </c>
    </row>
    <row r="207" spans="1:6">
      <c r="A207" s="332" t="s">
        <v>3623</v>
      </c>
      <c r="B207" s="332" t="s">
        <v>3571</v>
      </c>
      <c r="D207" s="213">
        <v>3010</v>
      </c>
      <c r="E207" s="213">
        <v>1110</v>
      </c>
      <c r="F207" s="215" t="s">
        <v>222</v>
      </c>
    </row>
    <row r="208" spans="1:6">
      <c r="A208" s="332" t="s">
        <v>3631</v>
      </c>
      <c r="B208" s="332" t="s">
        <v>3571</v>
      </c>
      <c r="D208" s="213">
        <v>3010</v>
      </c>
      <c r="E208" s="213">
        <v>1110</v>
      </c>
      <c r="F208" s="215" t="s">
        <v>222</v>
      </c>
    </row>
    <row r="209" spans="1:6">
      <c r="A209" s="332" t="s">
        <v>3548</v>
      </c>
      <c r="B209" s="332" t="s">
        <v>3571</v>
      </c>
      <c r="D209" s="213">
        <v>3010</v>
      </c>
      <c r="E209" s="213">
        <v>1110</v>
      </c>
      <c r="F209" s="215" t="s">
        <v>222</v>
      </c>
    </row>
    <row r="210" spans="1:6">
      <c r="A210" s="332" t="s">
        <v>3637</v>
      </c>
      <c r="B210" s="332" t="s">
        <v>3571</v>
      </c>
      <c r="D210" s="213">
        <v>3010</v>
      </c>
      <c r="E210" s="213">
        <v>1110</v>
      </c>
      <c r="F210" s="215" t="s">
        <v>222</v>
      </c>
    </row>
    <row r="211" spans="1:6">
      <c r="A211" s="332" t="s">
        <v>3552</v>
      </c>
      <c r="B211" s="332" t="s">
        <v>3571</v>
      </c>
      <c r="D211" s="213">
        <v>3010</v>
      </c>
      <c r="E211" s="213">
        <v>1110</v>
      </c>
      <c r="F211" s="215" t="s">
        <v>222</v>
      </c>
    </row>
    <row r="212" spans="1:6">
      <c r="A212" s="332" t="s">
        <v>3732</v>
      </c>
      <c r="B212" s="332" t="s">
        <v>3571</v>
      </c>
      <c r="D212" s="213">
        <v>3010</v>
      </c>
      <c r="E212" s="213">
        <v>1110</v>
      </c>
      <c r="F212" s="215" t="s">
        <v>222</v>
      </c>
    </row>
    <row r="213" spans="1:6">
      <c r="A213" s="332" t="s">
        <v>3541</v>
      </c>
      <c r="B213" s="332" t="s">
        <v>3571</v>
      </c>
      <c r="D213" s="213">
        <v>3010</v>
      </c>
      <c r="E213" s="213">
        <v>1110</v>
      </c>
      <c r="F213" s="215" t="s">
        <v>222</v>
      </c>
    </row>
    <row r="214" spans="1:6">
      <c r="A214" s="332" t="s">
        <v>3632</v>
      </c>
      <c r="B214" s="332" t="s">
        <v>3571</v>
      </c>
      <c r="D214" s="213">
        <v>3010</v>
      </c>
      <c r="E214" s="213">
        <v>1110</v>
      </c>
      <c r="F214" s="215" t="s">
        <v>222</v>
      </c>
    </row>
    <row r="215" spans="1:6">
      <c r="A215" s="332" t="s">
        <v>3539</v>
      </c>
      <c r="B215" s="332" t="s">
        <v>3571</v>
      </c>
      <c r="D215" s="213">
        <v>3010</v>
      </c>
      <c r="E215" s="213">
        <v>1110</v>
      </c>
      <c r="F215" s="215" t="s">
        <v>222</v>
      </c>
    </row>
    <row r="216" spans="1:6">
      <c r="A216" s="332" t="s">
        <v>3596</v>
      </c>
      <c r="B216" s="332" t="s">
        <v>3571</v>
      </c>
      <c r="D216" s="213">
        <v>3010</v>
      </c>
      <c r="E216" s="213">
        <v>1110</v>
      </c>
      <c r="F216" s="215" t="s">
        <v>222</v>
      </c>
    </row>
    <row r="217" spans="1:6">
      <c r="A217" s="332" t="s">
        <v>3554</v>
      </c>
      <c r="B217" s="332" t="s">
        <v>3571</v>
      </c>
      <c r="D217" s="213">
        <v>3010</v>
      </c>
      <c r="E217" s="213">
        <v>1110</v>
      </c>
      <c r="F217" s="215" t="s">
        <v>222</v>
      </c>
    </row>
    <row r="218" spans="1:6">
      <c r="A218" s="332" t="s">
        <v>3588</v>
      </c>
      <c r="B218" s="332" t="s">
        <v>3571</v>
      </c>
      <c r="D218" s="213">
        <v>3010</v>
      </c>
      <c r="E218" s="213">
        <v>1110</v>
      </c>
      <c r="F218" s="215" t="s">
        <v>222</v>
      </c>
    </row>
    <row r="219" spans="1:6">
      <c r="A219" s="332" t="s">
        <v>3557</v>
      </c>
      <c r="B219" s="332" t="s">
        <v>3571</v>
      </c>
      <c r="D219" s="213">
        <v>3010</v>
      </c>
      <c r="E219" s="213">
        <v>1110</v>
      </c>
      <c r="F219" s="215" t="s">
        <v>222</v>
      </c>
    </row>
    <row r="220" spans="1:6">
      <c r="A220" s="332" t="s">
        <v>3633</v>
      </c>
      <c r="B220" s="332" t="s">
        <v>3571</v>
      </c>
      <c r="D220" s="213">
        <v>3010</v>
      </c>
      <c r="E220" s="213">
        <v>1110</v>
      </c>
      <c r="F220" s="215" t="s">
        <v>222</v>
      </c>
    </row>
    <row r="221" spans="1:6">
      <c r="A221" s="332" t="s">
        <v>3584</v>
      </c>
      <c r="B221" s="332" t="s">
        <v>3571</v>
      </c>
      <c r="D221" s="213">
        <v>3010</v>
      </c>
      <c r="E221" s="213">
        <v>1110</v>
      </c>
      <c r="F221" s="215" t="s">
        <v>222</v>
      </c>
    </row>
    <row r="222" spans="1:6">
      <c r="A222" s="332" t="s">
        <v>3563</v>
      </c>
      <c r="B222" s="332" t="s">
        <v>3571</v>
      </c>
      <c r="D222" s="213">
        <v>3010</v>
      </c>
      <c r="E222" s="213">
        <v>1110</v>
      </c>
      <c r="F222" s="215" t="s">
        <v>222</v>
      </c>
    </row>
    <row r="223" spans="1:6">
      <c r="A223" s="332" t="s">
        <v>3542</v>
      </c>
      <c r="B223" s="332" t="s">
        <v>3571</v>
      </c>
      <c r="D223" s="213">
        <v>3010</v>
      </c>
      <c r="E223" s="213">
        <v>1110</v>
      </c>
      <c r="F223" s="215" t="s">
        <v>222</v>
      </c>
    </row>
    <row r="224" spans="1:6">
      <c r="A224" s="332" t="s">
        <v>3544</v>
      </c>
      <c r="B224" s="332" t="s">
        <v>3571</v>
      </c>
      <c r="D224" s="213">
        <v>3010</v>
      </c>
      <c r="E224" s="213">
        <v>1110</v>
      </c>
      <c r="F224" s="215" t="s">
        <v>222</v>
      </c>
    </row>
    <row r="225" spans="1:6">
      <c r="A225" s="332" t="s">
        <v>3616</v>
      </c>
      <c r="B225" s="332" t="s">
        <v>3571</v>
      </c>
      <c r="D225" s="213">
        <v>3010</v>
      </c>
      <c r="E225" s="213">
        <v>1110</v>
      </c>
      <c r="F225" s="215" t="s">
        <v>222</v>
      </c>
    </row>
    <row r="226" spans="1:6">
      <c r="A226" s="332" t="s">
        <v>3543</v>
      </c>
      <c r="B226" s="332" t="s">
        <v>3571</v>
      </c>
      <c r="D226" s="213">
        <v>3010</v>
      </c>
      <c r="E226" s="213">
        <v>1110</v>
      </c>
      <c r="F226" s="215" t="s">
        <v>222</v>
      </c>
    </row>
    <row r="227" spans="1:6">
      <c r="A227" s="332" t="s">
        <v>3610</v>
      </c>
      <c r="B227" s="332" t="s">
        <v>3571</v>
      </c>
      <c r="D227" s="213">
        <v>3010</v>
      </c>
      <c r="E227" s="213">
        <v>1110</v>
      </c>
      <c r="F227" s="215" t="s">
        <v>222</v>
      </c>
    </row>
    <row r="228" spans="1:6">
      <c r="A228" s="332" t="s">
        <v>3546</v>
      </c>
      <c r="B228" s="332" t="s">
        <v>3571</v>
      </c>
      <c r="D228" s="213">
        <v>3010</v>
      </c>
      <c r="E228" s="213">
        <v>1110</v>
      </c>
      <c r="F228" s="215" t="s">
        <v>222</v>
      </c>
    </row>
    <row r="229" spans="1:6">
      <c r="A229" s="332" t="s">
        <v>3559</v>
      </c>
      <c r="B229" s="332" t="s">
        <v>3571</v>
      </c>
      <c r="D229" s="213">
        <v>3010</v>
      </c>
      <c r="E229" s="213">
        <v>1110</v>
      </c>
      <c r="F229" s="215" t="s">
        <v>222</v>
      </c>
    </row>
    <row r="230" spans="1:6">
      <c r="A230" s="332" t="s">
        <v>3560</v>
      </c>
      <c r="B230" s="332" t="s">
        <v>3571</v>
      </c>
      <c r="D230" s="213">
        <v>3010</v>
      </c>
      <c r="E230" s="213">
        <v>1110</v>
      </c>
      <c r="F230" s="215" t="s">
        <v>222</v>
      </c>
    </row>
    <row r="231" spans="1:6">
      <c r="A231" s="332" t="s">
        <v>3564</v>
      </c>
      <c r="B231" s="332" t="s">
        <v>3571</v>
      </c>
      <c r="D231" s="213">
        <v>3010</v>
      </c>
      <c r="E231" s="213">
        <v>1110</v>
      </c>
      <c r="F231" s="215" t="s">
        <v>222</v>
      </c>
    </row>
    <row r="232" spans="1:6">
      <c r="A232" s="332" t="s">
        <v>3561</v>
      </c>
      <c r="B232" s="332" t="s">
        <v>3571</v>
      </c>
      <c r="D232" s="213">
        <v>3010</v>
      </c>
      <c r="E232" s="213">
        <v>1110</v>
      </c>
      <c r="F232" s="215" t="s">
        <v>222</v>
      </c>
    </row>
    <row r="233" spans="1:6">
      <c r="A233" s="332" t="s">
        <v>3638</v>
      </c>
      <c r="B233" s="332" t="s">
        <v>3571</v>
      </c>
      <c r="D233" s="213">
        <v>3010</v>
      </c>
      <c r="E233" s="213">
        <v>1110</v>
      </c>
      <c r="F233" s="215" t="s">
        <v>222</v>
      </c>
    </row>
    <row r="234" spans="1:6">
      <c r="A234" s="332" t="s">
        <v>3618</v>
      </c>
      <c r="B234" s="332" t="s">
        <v>3571</v>
      </c>
      <c r="D234" s="213">
        <v>3010</v>
      </c>
      <c r="E234" s="213">
        <v>1110</v>
      </c>
      <c r="F234" s="215" t="s">
        <v>222</v>
      </c>
    </row>
    <row r="235" spans="1:6">
      <c r="A235" s="332" t="s">
        <v>3625</v>
      </c>
      <c r="B235" s="332" t="s">
        <v>3571</v>
      </c>
      <c r="D235" s="213">
        <v>3010</v>
      </c>
      <c r="E235" s="213">
        <v>1110</v>
      </c>
      <c r="F235" s="215" t="s">
        <v>222</v>
      </c>
    </row>
    <row r="236" spans="1:6">
      <c r="A236" s="332" t="s">
        <v>3562</v>
      </c>
      <c r="B236" s="332" t="s">
        <v>3571</v>
      </c>
      <c r="D236" s="213">
        <v>3010</v>
      </c>
      <c r="E236" s="213">
        <v>1110</v>
      </c>
      <c r="F236" s="215" t="s">
        <v>222</v>
      </c>
    </row>
    <row r="237" spans="1:6">
      <c r="A237" s="332" t="s">
        <v>3549</v>
      </c>
      <c r="B237" s="332" t="s">
        <v>3571</v>
      </c>
      <c r="D237" s="213">
        <v>3010</v>
      </c>
      <c r="E237" s="213">
        <v>1110</v>
      </c>
      <c r="F237" s="215" t="s">
        <v>222</v>
      </c>
    </row>
    <row r="238" spans="1:6">
      <c r="A238" s="332" t="s">
        <v>3574</v>
      </c>
      <c r="B238" s="332" t="s">
        <v>3571</v>
      </c>
      <c r="D238" s="213">
        <v>3010</v>
      </c>
      <c r="E238" s="213">
        <v>1110</v>
      </c>
      <c r="F238" s="215" t="s">
        <v>222</v>
      </c>
    </row>
    <row r="239" spans="1:6">
      <c r="A239" s="332" t="s">
        <v>3575</v>
      </c>
      <c r="B239" s="332" t="s">
        <v>3571</v>
      </c>
      <c r="D239" s="213">
        <v>3010</v>
      </c>
      <c r="E239" s="213">
        <v>1110</v>
      </c>
      <c r="F239" s="215" t="s">
        <v>222</v>
      </c>
    </row>
    <row r="240" spans="1:6">
      <c r="A240" s="332" t="s">
        <v>3580</v>
      </c>
      <c r="B240" s="332" t="s">
        <v>3571</v>
      </c>
      <c r="D240" s="213">
        <v>3010</v>
      </c>
      <c r="E240" s="213">
        <v>1110</v>
      </c>
      <c r="F240" s="215" t="s">
        <v>222</v>
      </c>
    </row>
    <row r="241" spans="1:6">
      <c r="A241" s="332" t="s">
        <v>3581</v>
      </c>
      <c r="B241" s="332" t="s">
        <v>3571</v>
      </c>
      <c r="D241" s="213">
        <v>3010</v>
      </c>
      <c r="E241" s="213">
        <v>1110</v>
      </c>
      <c r="F241" s="215" t="s">
        <v>222</v>
      </c>
    </row>
    <row r="242" spans="1:6">
      <c r="A242" s="332" t="s">
        <v>3585</v>
      </c>
      <c r="B242" s="332" t="s">
        <v>3571</v>
      </c>
      <c r="D242" s="213">
        <v>3010</v>
      </c>
      <c r="E242" s="213">
        <v>1110</v>
      </c>
      <c r="F242" s="215" t="s">
        <v>222</v>
      </c>
    </row>
    <row r="243" spans="1:6">
      <c r="A243" s="332" t="s">
        <v>3586</v>
      </c>
      <c r="B243" s="332" t="s">
        <v>3571</v>
      </c>
      <c r="D243" s="213">
        <v>3010</v>
      </c>
      <c r="E243" s="213">
        <v>1110</v>
      </c>
      <c r="F243" s="215" t="s">
        <v>222</v>
      </c>
    </row>
    <row r="244" spans="1:6">
      <c r="A244" s="329" t="s">
        <v>379</v>
      </c>
      <c r="B244" s="332" t="s">
        <v>3571</v>
      </c>
      <c r="D244" s="213">
        <v>3010</v>
      </c>
      <c r="E244" s="213">
        <v>1110</v>
      </c>
      <c r="F244" s="215" t="s">
        <v>222</v>
      </c>
    </row>
    <row r="245" spans="1:6">
      <c r="A245" s="329" t="s">
        <v>381</v>
      </c>
      <c r="B245" s="332" t="s">
        <v>3571</v>
      </c>
      <c r="D245" s="213">
        <v>3010</v>
      </c>
      <c r="E245" s="213">
        <v>1110</v>
      </c>
      <c r="F245" s="215" t="s">
        <v>222</v>
      </c>
    </row>
    <row r="246" spans="1:6">
      <c r="A246" s="327" t="s">
        <v>383</v>
      </c>
      <c r="B246" s="212" t="s">
        <v>380</v>
      </c>
      <c r="C246" s="215" t="s">
        <v>224</v>
      </c>
      <c r="D246" s="213">
        <v>7091</v>
      </c>
      <c r="E246" s="213">
        <v>4760</v>
      </c>
      <c r="F246" s="215" t="s">
        <v>222</v>
      </c>
    </row>
    <row r="247" spans="1:6">
      <c r="A247" s="327" t="s">
        <v>385</v>
      </c>
      <c r="B247" s="212" t="s">
        <v>382</v>
      </c>
      <c r="C247" s="215" t="s">
        <v>224</v>
      </c>
      <c r="D247" s="213">
        <v>4035</v>
      </c>
      <c r="E247" s="213">
        <v>1110</v>
      </c>
      <c r="F247" s="215" t="s">
        <v>222</v>
      </c>
    </row>
    <row r="248" spans="1:6" ht="13.8">
      <c r="A248" s="330" t="s">
        <v>3654</v>
      </c>
      <c r="B248" s="212" t="s">
        <v>384</v>
      </c>
      <c r="C248" s="215" t="s">
        <v>224</v>
      </c>
      <c r="D248" s="213">
        <v>7091</v>
      </c>
      <c r="E248" s="213">
        <v>4760</v>
      </c>
      <c r="F248" s="215" t="s">
        <v>222</v>
      </c>
    </row>
    <row r="249" spans="1:6">
      <c r="A249" s="327" t="s">
        <v>389</v>
      </c>
      <c r="B249" s="212" t="s">
        <v>386</v>
      </c>
      <c r="C249" s="215" t="s">
        <v>224</v>
      </c>
      <c r="D249" s="213">
        <v>7090</v>
      </c>
      <c r="E249" s="213">
        <v>1110</v>
      </c>
      <c r="F249" s="215" t="s">
        <v>222</v>
      </c>
    </row>
    <row r="250" spans="1:6">
      <c r="A250" s="329" t="s">
        <v>391</v>
      </c>
      <c r="B250" s="332" t="s">
        <v>3571</v>
      </c>
      <c r="D250" s="213">
        <v>3010</v>
      </c>
      <c r="E250" s="213">
        <v>1110</v>
      </c>
      <c r="F250" s="215" t="s">
        <v>222</v>
      </c>
    </row>
    <row r="251" spans="1:6">
      <c r="A251" s="332" t="s">
        <v>3651</v>
      </c>
      <c r="B251" s="216" t="s">
        <v>390</v>
      </c>
      <c r="C251" s="213" t="s">
        <v>224</v>
      </c>
      <c r="F251" s="215" t="s">
        <v>222</v>
      </c>
    </row>
    <row r="252" spans="1:6" ht="13.8">
      <c r="A252" s="330" t="s">
        <v>3589</v>
      </c>
      <c r="B252" s="212" t="s">
        <v>392</v>
      </c>
      <c r="C252" s="213" t="s">
        <v>224</v>
      </c>
      <c r="D252" s="213">
        <v>3010</v>
      </c>
      <c r="E252" s="213">
        <v>1110</v>
      </c>
      <c r="F252" s="215" t="s">
        <v>222</v>
      </c>
    </row>
    <row r="253" spans="1:6">
      <c r="A253" s="332" t="s">
        <v>3628</v>
      </c>
      <c r="B253" s="332" t="s">
        <v>3571</v>
      </c>
      <c r="D253" s="213">
        <v>3010</v>
      </c>
      <c r="E253" s="213">
        <v>1110</v>
      </c>
      <c r="F253" s="215" t="s">
        <v>222</v>
      </c>
    </row>
    <row r="254" spans="1:6">
      <c r="A254" s="329" t="s">
        <v>393</v>
      </c>
      <c r="B254" s="332" t="s">
        <v>3571</v>
      </c>
      <c r="D254" s="213">
        <v>3010</v>
      </c>
      <c r="E254" s="213">
        <v>1110</v>
      </c>
      <c r="F254" s="215" t="s">
        <v>222</v>
      </c>
    </row>
    <row r="255" spans="1:6">
      <c r="A255" s="329" t="s">
        <v>395</v>
      </c>
      <c r="B255" s="332" t="s">
        <v>3571</v>
      </c>
      <c r="D255" s="213">
        <v>3010</v>
      </c>
      <c r="E255" s="213">
        <v>1110</v>
      </c>
      <c r="F255" s="215" t="s">
        <v>222</v>
      </c>
    </row>
    <row r="256" spans="1:6">
      <c r="A256" s="329" t="s">
        <v>397</v>
      </c>
      <c r="B256" s="332" t="s">
        <v>3571</v>
      </c>
      <c r="D256" s="213">
        <v>3010</v>
      </c>
      <c r="E256" s="213">
        <v>1110</v>
      </c>
      <c r="F256" s="215" t="s">
        <v>222</v>
      </c>
    </row>
    <row r="257" spans="1:6">
      <c r="A257" s="329" t="s">
        <v>399</v>
      </c>
      <c r="B257" s="216" t="s">
        <v>394</v>
      </c>
      <c r="C257" s="213" t="s">
        <v>224</v>
      </c>
      <c r="F257" s="215" t="s">
        <v>222</v>
      </c>
    </row>
    <row r="258" spans="1:6">
      <c r="A258" s="329" t="s">
        <v>401</v>
      </c>
      <c r="B258" s="216" t="s">
        <v>396</v>
      </c>
      <c r="C258" s="213" t="s">
        <v>224</v>
      </c>
      <c r="F258" s="215" t="s">
        <v>222</v>
      </c>
    </row>
    <row r="259" spans="1:6">
      <c r="A259" s="332" t="s">
        <v>3661</v>
      </c>
      <c r="B259" s="216" t="s">
        <v>398</v>
      </c>
      <c r="C259" s="213" t="s">
        <v>224</v>
      </c>
      <c r="F259" s="215" t="s">
        <v>222</v>
      </c>
    </row>
    <row r="260" spans="1:6">
      <c r="A260" s="327" t="s">
        <v>403</v>
      </c>
      <c r="B260" s="212" t="s">
        <v>400</v>
      </c>
      <c r="C260" s="213" t="s">
        <v>224</v>
      </c>
      <c r="D260" s="213">
        <v>4110</v>
      </c>
      <c r="E260" s="213">
        <v>1110</v>
      </c>
      <c r="F260" s="215" t="s">
        <v>222</v>
      </c>
    </row>
    <row r="261" spans="1:6">
      <c r="A261" s="327" t="s">
        <v>405</v>
      </c>
      <c r="B261" s="212" t="s">
        <v>402</v>
      </c>
      <c r="C261" s="213" t="s">
        <v>224</v>
      </c>
      <c r="D261" s="213">
        <v>7258</v>
      </c>
      <c r="E261" s="213">
        <v>1110</v>
      </c>
      <c r="F261" s="215" t="s">
        <v>222</v>
      </c>
    </row>
    <row r="262" spans="1:6">
      <c r="A262" s="332" t="s">
        <v>3634</v>
      </c>
      <c r="B262" s="332" t="s">
        <v>3571</v>
      </c>
      <c r="D262" s="213">
        <v>3010</v>
      </c>
      <c r="E262" s="213">
        <v>1110</v>
      </c>
      <c r="F262" s="215" t="s">
        <v>222</v>
      </c>
    </row>
    <row r="263" spans="1:6" ht="13.8">
      <c r="A263" s="330" t="s">
        <v>3617</v>
      </c>
      <c r="B263" s="212" t="s">
        <v>404</v>
      </c>
      <c r="C263" s="213" t="s">
        <v>224</v>
      </c>
      <c r="D263" s="213">
        <v>4203</v>
      </c>
      <c r="E263" s="213">
        <v>1110</v>
      </c>
      <c r="F263" s="215" t="s">
        <v>222</v>
      </c>
    </row>
    <row r="264" spans="1:6">
      <c r="A264" s="332" t="s">
        <v>3614</v>
      </c>
      <c r="B264" s="332" t="s">
        <v>3571</v>
      </c>
      <c r="D264" s="213">
        <v>3010</v>
      </c>
      <c r="E264" s="213">
        <v>1110</v>
      </c>
      <c r="F264" s="215" t="s">
        <v>222</v>
      </c>
    </row>
    <row r="265" spans="1:6" ht="13.8">
      <c r="A265" s="330" t="s">
        <v>3635</v>
      </c>
      <c r="B265" s="212" t="s">
        <v>406</v>
      </c>
      <c r="C265" s="215" t="s">
        <v>224</v>
      </c>
      <c r="D265" s="213">
        <v>4035</v>
      </c>
      <c r="E265" s="213">
        <v>1110</v>
      </c>
      <c r="F265" s="215" t="s">
        <v>222</v>
      </c>
    </row>
    <row r="266" spans="1:6">
      <c r="A266" s="329" t="s">
        <v>407</v>
      </c>
      <c r="B266" s="332" t="s">
        <v>3571</v>
      </c>
      <c r="D266" s="213">
        <v>3010</v>
      </c>
      <c r="E266" s="213">
        <v>1110</v>
      </c>
      <c r="F266" s="215" t="s">
        <v>222</v>
      </c>
    </row>
    <row r="267" spans="1:6">
      <c r="A267" s="329" t="s">
        <v>409</v>
      </c>
      <c r="B267" s="332" t="s">
        <v>3571</v>
      </c>
      <c r="D267" s="213">
        <v>3010</v>
      </c>
      <c r="E267" s="213">
        <v>1110</v>
      </c>
      <c r="F267" s="215" t="s">
        <v>222</v>
      </c>
    </row>
    <row r="268" spans="1:6">
      <c r="A268" s="329" t="s">
        <v>411</v>
      </c>
      <c r="B268" s="332" t="s">
        <v>3571</v>
      </c>
      <c r="D268" s="213">
        <v>3010</v>
      </c>
      <c r="E268" s="213">
        <v>1110</v>
      </c>
      <c r="F268" s="215" t="s">
        <v>222</v>
      </c>
    </row>
    <row r="269" spans="1:6">
      <c r="A269" s="329" t="s">
        <v>412</v>
      </c>
      <c r="B269" s="332" t="s">
        <v>3571</v>
      </c>
      <c r="D269" s="213">
        <v>3010</v>
      </c>
      <c r="E269" s="213">
        <v>1110</v>
      </c>
      <c r="F269" s="215" t="s">
        <v>222</v>
      </c>
    </row>
    <row r="270" spans="1:6">
      <c r="A270" s="329" t="s">
        <v>414</v>
      </c>
      <c r="B270" s="332" t="s">
        <v>3571</v>
      </c>
      <c r="D270" s="213">
        <v>3010</v>
      </c>
      <c r="E270" s="213">
        <v>1110</v>
      </c>
      <c r="F270" s="215" t="s">
        <v>222</v>
      </c>
    </row>
    <row r="271" spans="1:6">
      <c r="A271" s="329" t="s">
        <v>416</v>
      </c>
      <c r="B271" s="216" t="s">
        <v>408</v>
      </c>
      <c r="C271" s="213" t="s">
        <v>224</v>
      </c>
      <c r="F271" s="215" t="s">
        <v>222</v>
      </c>
    </row>
    <row r="272" spans="1:6">
      <c r="A272" s="329" t="s">
        <v>418</v>
      </c>
      <c r="B272" s="216" t="s">
        <v>410</v>
      </c>
      <c r="C272" s="213" t="s">
        <v>224</v>
      </c>
      <c r="F272" s="215" t="s">
        <v>222</v>
      </c>
    </row>
    <row r="273" spans="1:6">
      <c r="A273" s="329" t="s">
        <v>420</v>
      </c>
      <c r="B273" s="216" t="s">
        <v>365</v>
      </c>
      <c r="C273" s="213" t="s">
        <v>224</v>
      </c>
      <c r="F273" s="215" t="s">
        <v>222</v>
      </c>
    </row>
    <row r="274" spans="1:6">
      <c r="A274" s="332" t="s">
        <v>3582</v>
      </c>
      <c r="B274" s="216" t="s">
        <v>413</v>
      </c>
      <c r="C274" s="213" t="s">
        <v>224</v>
      </c>
      <c r="F274" s="215" t="s">
        <v>222</v>
      </c>
    </row>
    <row r="275" spans="1:6">
      <c r="A275" s="329" t="s">
        <v>422</v>
      </c>
      <c r="B275" s="216" t="s">
        <v>415</v>
      </c>
      <c r="C275" s="213" t="s">
        <v>224</v>
      </c>
      <c r="F275" s="215" t="s">
        <v>222</v>
      </c>
    </row>
    <row r="276" spans="1:6">
      <c r="A276" s="327" t="s">
        <v>424</v>
      </c>
      <c r="B276" s="212" t="s">
        <v>417</v>
      </c>
      <c r="C276" s="213" t="s">
        <v>224</v>
      </c>
      <c r="D276" s="213">
        <v>6240</v>
      </c>
      <c r="E276" s="213">
        <v>1110</v>
      </c>
      <c r="F276" s="215" t="s">
        <v>222</v>
      </c>
    </row>
    <row r="277" spans="1:6">
      <c r="A277" s="327" t="s">
        <v>426</v>
      </c>
      <c r="B277" s="212" t="s">
        <v>419</v>
      </c>
      <c r="C277" s="213" t="s">
        <v>224</v>
      </c>
      <c r="D277" s="213">
        <v>7120</v>
      </c>
      <c r="E277" s="213">
        <v>1110</v>
      </c>
      <c r="F277" s="215" t="s">
        <v>222</v>
      </c>
    </row>
    <row r="278" spans="1:6">
      <c r="A278" s="327" t="s">
        <v>428</v>
      </c>
      <c r="B278" s="212" t="s">
        <v>421</v>
      </c>
      <c r="C278" s="213" t="s">
        <v>224</v>
      </c>
      <c r="D278" s="213">
        <v>7100</v>
      </c>
      <c r="E278" s="213">
        <v>1110</v>
      </c>
      <c r="F278" s="215" t="s">
        <v>222</v>
      </c>
    </row>
    <row r="279" spans="1:6">
      <c r="A279" s="329" t="s">
        <v>430</v>
      </c>
      <c r="B279" s="332" t="s">
        <v>3571</v>
      </c>
      <c r="D279" s="213">
        <v>3010</v>
      </c>
      <c r="E279" s="213">
        <v>1110</v>
      </c>
      <c r="F279" s="215" t="s">
        <v>222</v>
      </c>
    </row>
    <row r="280" spans="1:6">
      <c r="A280" s="327" t="s">
        <v>432</v>
      </c>
      <c r="B280" s="212" t="s">
        <v>423</v>
      </c>
      <c r="C280" s="213" t="s">
        <v>224</v>
      </c>
      <c r="D280" s="213">
        <v>7255</v>
      </c>
      <c r="E280" s="213">
        <v>1110</v>
      </c>
      <c r="F280" s="215" t="s">
        <v>222</v>
      </c>
    </row>
    <row r="281" spans="1:6">
      <c r="A281" s="327" t="s">
        <v>434</v>
      </c>
      <c r="B281" s="212" t="s">
        <v>425</v>
      </c>
      <c r="C281" s="213" t="s">
        <v>224</v>
      </c>
      <c r="D281" s="213">
        <v>7255</v>
      </c>
      <c r="E281" s="213">
        <v>1110</v>
      </c>
      <c r="F281" s="215" t="s">
        <v>222</v>
      </c>
    </row>
    <row r="282" spans="1:6">
      <c r="A282" s="329" t="s">
        <v>436</v>
      </c>
      <c r="B282" s="216" t="s">
        <v>427</v>
      </c>
      <c r="C282" s="213" t="s">
        <v>224</v>
      </c>
      <c r="F282" s="215" t="s">
        <v>222</v>
      </c>
    </row>
    <row r="283" spans="1:6">
      <c r="A283" s="327" t="s">
        <v>438</v>
      </c>
      <c r="B283" s="212" t="s">
        <v>429</v>
      </c>
      <c r="C283" s="213" t="s">
        <v>224</v>
      </c>
      <c r="D283" s="213">
        <v>7120</v>
      </c>
      <c r="E283" s="213">
        <v>1110</v>
      </c>
      <c r="F283" s="215" t="s">
        <v>222</v>
      </c>
    </row>
    <row r="284" spans="1:6">
      <c r="A284" s="329" t="s">
        <v>440</v>
      </c>
      <c r="B284" s="216" t="s">
        <v>431</v>
      </c>
      <c r="C284" s="213" t="s">
        <v>224</v>
      </c>
      <c r="F284" s="215" t="s">
        <v>222</v>
      </c>
    </row>
    <row r="285" spans="1:6">
      <c r="A285" s="329" t="s">
        <v>442</v>
      </c>
      <c r="B285" s="216" t="s">
        <v>433</v>
      </c>
      <c r="C285" s="213" t="s">
        <v>224</v>
      </c>
      <c r="F285" s="215" t="s">
        <v>222</v>
      </c>
    </row>
    <row r="286" spans="1:6">
      <c r="A286" s="329" t="s">
        <v>444</v>
      </c>
      <c r="B286" s="216" t="s">
        <v>435</v>
      </c>
      <c r="C286" s="213" t="s">
        <v>224</v>
      </c>
      <c r="F286" s="215" t="s">
        <v>222</v>
      </c>
    </row>
    <row r="287" spans="1:6">
      <c r="A287" s="329" t="s">
        <v>446</v>
      </c>
      <c r="B287" s="216" t="s">
        <v>437</v>
      </c>
      <c r="C287" s="213" t="s">
        <v>224</v>
      </c>
      <c r="F287" s="215" t="s">
        <v>222</v>
      </c>
    </row>
    <row r="288" spans="1:6">
      <c r="A288" s="332" t="s">
        <v>3658</v>
      </c>
      <c r="B288" s="216" t="s">
        <v>439</v>
      </c>
      <c r="C288" s="213" t="s">
        <v>224</v>
      </c>
      <c r="F288" s="215" t="s">
        <v>222</v>
      </c>
    </row>
    <row r="289" spans="1:6">
      <c r="A289" s="327" t="s">
        <v>448</v>
      </c>
      <c r="B289" s="212" t="s">
        <v>441</v>
      </c>
      <c r="C289" s="213" t="s">
        <v>224</v>
      </c>
      <c r="D289" s="213">
        <v>7091</v>
      </c>
      <c r="E289" s="213">
        <v>4760</v>
      </c>
      <c r="F289" s="215" t="s">
        <v>222</v>
      </c>
    </row>
    <row r="290" spans="1:6">
      <c r="A290" s="329" t="s">
        <v>450</v>
      </c>
      <c r="B290" s="332" t="s">
        <v>3571</v>
      </c>
      <c r="D290" s="213">
        <v>3010</v>
      </c>
      <c r="E290" s="213">
        <v>1110</v>
      </c>
      <c r="F290" s="215" t="s">
        <v>222</v>
      </c>
    </row>
    <row r="291" spans="1:6">
      <c r="A291" s="327" t="s">
        <v>452</v>
      </c>
      <c r="B291" s="212" t="s">
        <v>443</v>
      </c>
      <c r="C291" s="213" t="s">
        <v>224</v>
      </c>
      <c r="D291" s="213">
        <v>7090</v>
      </c>
      <c r="E291" s="213">
        <v>1110</v>
      </c>
      <c r="F291" s="215" t="s">
        <v>222</v>
      </c>
    </row>
    <row r="292" spans="1:6">
      <c r="A292" s="327" t="s">
        <v>454</v>
      </c>
      <c r="B292" s="212" t="s">
        <v>445</v>
      </c>
      <c r="C292" s="213" t="s">
        <v>224</v>
      </c>
      <c r="D292" s="213">
        <v>7091</v>
      </c>
      <c r="E292" s="213">
        <v>4760</v>
      </c>
      <c r="F292" s="215" t="s">
        <v>222</v>
      </c>
    </row>
    <row r="293" spans="1:6">
      <c r="A293" s="329" t="s">
        <v>456</v>
      </c>
      <c r="B293" s="216" t="s">
        <v>447</v>
      </c>
      <c r="C293" s="213" t="s">
        <v>224</v>
      </c>
      <c r="F293" s="215" t="s">
        <v>222</v>
      </c>
    </row>
    <row r="294" spans="1:6">
      <c r="A294" s="329" t="s">
        <v>458</v>
      </c>
      <c r="B294" s="332" t="s">
        <v>3571</v>
      </c>
      <c r="D294" s="213">
        <v>3010</v>
      </c>
      <c r="E294" s="213">
        <v>1110</v>
      </c>
      <c r="F294" s="215" t="s">
        <v>222</v>
      </c>
    </row>
    <row r="295" spans="1:6">
      <c r="A295" s="327" t="s">
        <v>460</v>
      </c>
      <c r="B295" s="212" t="s">
        <v>449</v>
      </c>
      <c r="C295" s="213" t="s">
        <v>224</v>
      </c>
      <c r="D295" s="213">
        <v>6342</v>
      </c>
      <c r="E295" s="213">
        <v>1110</v>
      </c>
      <c r="F295" s="215" t="s">
        <v>222</v>
      </c>
    </row>
    <row r="296" spans="1:6">
      <c r="A296" s="329" t="s">
        <v>462</v>
      </c>
      <c r="B296" s="216" t="s">
        <v>451</v>
      </c>
      <c r="C296" s="213" t="s">
        <v>224</v>
      </c>
      <c r="F296" s="215" t="s">
        <v>222</v>
      </c>
    </row>
    <row r="297" spans="1:6">
      <c r="A297" s="329" t="s">
        <v>464</v>
      </c>
      <c r="B297" s="216" t="s">
        <v>453</v>
      </c>
      <c r="C297" s="213" t="s">
        <v>224</v>
      </c>
      <c r="F297" s="215" t="s">
        <v>222</v>
      </c>
    </row>
    <row r="298" spans="1:6">
      <c r="A298" s="327" t="s">
        <v>488</v>
      </c>
      <c r="B298" s="212" t="s">
        <v>455</v>
      </c>
      <c r="C298" s="213" t="s">
        <v>224</v>
      </c>
      <c r="D298" s="213">
        <v>7100</v>
      </c>
      <c r="E298" s="213">
        <v>1110</v>
      </c>
      <c r="F298" s="215" t="s">
        <v>222</v>
      </c>
    </row>
    <row r="299" spans="1:6">
      <c r="A299" s="329" t="s">
        <v>466</v>
      </c>
      <c r="B299" s="216" t="s">
        <v>457</v>
      </c>
      <c r="C299" s="213" t="s">
        <v>224</v>
      </c>
      <c r="F299" s="215" t="s">
        <v>222</v>
      </c>
    </row>
    <row r="300" spans="1:6">
      <c r="A300" s="327" t="s">
        <v>468</v>
      </c>
      <c r="B300" s="212" t="s">
        <v>459</v>
      </c>
      <c r="C300" s="213" t="s">
        <v>224</v>
      </c>
      <c r="D300" s="213">
        <v>7101</v>
      </c>
      <c r="E300" s="213">
        <v>1110</v>
      </c>
      <c r="F300" s="215" t="s">
        <v>222</v>
      </c>
    </row>
    <row r="301" spans="1:6">
      <c r="A301" s="329" t="s">
        <v>470</v>
      </c>
      <c r="B301" s="216" t="s">
        <v>461</v>
      </c>
      <c r="C301" s="213" t="s">
        <v>224</v>
      </c>
      <c r="F301" s="215" t="s">
        <v>222</v>
      </c>
    </row>
    <row r="302" spans="1:6">
      <c r="A302" s="327" t="s">
        <v>472</v>
      </c>
      <c r="B302" s="212" t="s">
        <v>463</v>
      </c>
      <c r="C302" s="213" t="s">
        <v>224</v>
      </c>
      <c r="D302" s="213">
        <v>7255</v>
      </c>
      <c r="E302" s="213">
        <v>1110</v>
      </c>
      <c r="F302" s="215" t="s">
        <v>222</v>
      </c>
    </row>
    <row r="303" spans="1:6">
      <c r="A303" s="329" t="s">
        <v>474</v>
      </c>
      <c r="B303" s="216" t="s">
        <v>465</v>
      </c>
      <c r="C303" s="213" t="s">
        <v>224</v>
      </c>
      <c r="F303" s="215" t="s">
        <v>222</v>
      </c>
    </row>
    <row r="304" spans="1:6">
      <c r="A304" s="329" t="s">
        <v>475</v>
      </c>
      <c r="B304" s="216" t="s">
        <v>486</v>
      </c>
      <c r="C304" s="213" t="s">
        <v>224</v>
      </c>
      <c r="F304" s="215" t="s">
        <v>222</v>
      </c>
    </row>
    <row r="305" spans="1:6" ht="13.8">
      <c r="A305" s="330" t="s">
        <v>3565</v>
      </c>
      <c r="B305" s="212" t="s">
        <v>467</v>
      </c>
      <c r="C305" s="213" t="s">
        <v>224</v>
      </c>
      <c r="D305" s="213">
        <v>7260</v>
      </c>
      <c r="E305" s="213">
        <v>1110</v>
      </c>
      <c r="F305" s="215" t="s">
        <v>222</v>
      </c>
    </row>
    <row r="306" spans="1:6">
      <c r="A306" s="327" t="s">
        <v>477</v>
      </c>
      <c r="B306" s="212" t="s">
        <v>469</v>
      </c>
      <c r="C306" s="213" t="s">
        <v>224</v>
      </c>
      <c r="D306" s="213">
        <v>6660</v>
      </c>
      <c r="E306" s="213">
        <v>1110</v>
      </c>
      <c r="F306" s="215" t="s">
        <v>222</v>
      </c>
    </row>
    <row r="307" spans="1:6">
      <c r="A307" s="327" t="s">
        <v>479</v>
      </c>
      <c r="B307" s="212" t="s">
        <v>471</v>
      </c>
      <c r="C307" s="213" t="s">
        <v>224</v>
      </c>
      <c r="D307" s="213">
        <v>6240</v>
      </c>
      <c r="E307" s="213">
        <v>1110</v>
      </c>
      <c r="F307" s="215" t="s">
        <v>222</v>
      </c>
    </row>
    <row r="308" spans="1:6">
      <c r="A308" s="332" t="s">
        <v>3669</v>
      </c>
      <c r="B308" s="216" t="s">
        <v>473</v>
      </c>
      <c r="C308" s="213" t="s">
        <v>224</v>
      </c>
      <c r="F308" s="215" t="s">
        <v>222</v>
      </c>
    </row>
    <row r="309" spans="1:6">
      <c r="A309" s="329" t="s">
        <v>481</v>
      </c>
      <c r="B309" s="216" t="s">
        <v>435</v>
      </c>
      <c r="C309" s="213" t="s">
        <v>224</v>
      </c>
      <c r="F309" s="215" t="s">
        <v>222</v>
      </c>
    </row>
    <row r="310" spans="1:6">
      <c r="A310" s="332" t="s">
        <v>3698</v>
      </c>
      <c r="B310" s="216" t="s">
        <v>476</v>
      </c>
      <c r="C310" s="213" t="s">
        <v>224</v>
      </c>
      <c r="F310" s="215" t="s">
        <v>222</v>
      </c>
    </row>
    <row r="311" spans="1:6">
      <c r="A311" s="332" t="s">
        <v>3672</v>
      </c>
      <c r="B311" s="332" t="s">
        <v>3571</v>
      </c>
      <c r="D311" s="213">
        <v>3010</v>
      </c>
      <c r="E311" s="213">
        <v>1110</v>
      </c>
      <c r="F311" s="215" t="s">
        <v>222</v>
      </c>
    </row>
    <row r="312" spans="1:6">
      <c r="A312" s="329" t="s">
        <v>482</v>
      </c>
      <c r="B312" s="216" t="s">
        <v>478</v>
      </c>
      <c r="C312" s="213" t="s">
        <v>224</v>
      </c>
      <c r="F312" s="215" t="s">
        <v>222</v>
      </c>
    </row>
    <row r="313" spans="1:6">
      <c r="A313" s="327" t="s">
        <v>483</v>
      </c>
      <c r="B313" s="212" t="s">
        <v>480</v>
      </c>
      <c r="C313" s="213" t="s">
        <v>224</v>
      </c>
      <c r="D313" s="213">
        <v>7305</v>
      </c>
      <c r="E313" s="213">
        <v>1110</v>
      </c>
      <c r="F313" s="215" t="s">
        <v>222</v>
      </c>
    </row>
    <row r="314" spans="1:6">
      <c r="A314" s="329" t="s">
        <v>484</v>
      </c>
      <c r="B314" s="332" t="s">
        <v>3571</v>
      </c>
      <c r="D314" s="213">
        <v>3010</v>
      </c>
      <c r="E314" s="213">
        <v>1110</v>
      </c>
      <c r="F314" s="215" t="s">
        <v>222</v>
      </c>
    </row>
    <row r="315" spans="1:6">
      <c r="A315" s="329" t="s">
        <v>485</v>
      </c>
      <c r="B315" s="216" t="s">
        <v>433</v>
      </c>
      <c r="C315" s="213" t="s">
        <v>224</v>
      </c>
      <c r="F315" s="215" t="s">
        <v>222</v>
      </c>
    </row>
    <row r="316" spans="1:6">
      <c r="A316" s="332" t="s">
        <v>3733</v>
      </c>
      <c r="B316" s="332" t="s">
        <v>3571</v>
      </c>
      <c r="D316" s="213">
        <v>3010</v>
      </c>
      <c r="E316" s="213">
        <v>1110</v>
      </c>
      <c r="F316" s="215" t="s">
        <v>222</v>
      </c>
    </row>
    <row r="317" spans="1:6">
      <c r="A317" s="329" t="s">
        <v>487</v>
      </c>
      <c r="B317" s="332" t="s">
        <v>3571</v>
      </c>
      <c r="D317" s="213">
        <v>3010</v>
      </c>
      <c r="E317" s="213">
        <v>1110</v>
      </c>
      <c r="F317" s="215" t="s">
        <v>222</v>
      </c>
    </row>
    <row r="318" spans="1:6" ht="13.8">
      <c r="A318" s="330" t="s">
        <v>3576</v>
      </c>
      <c r="B318" s="212" t="s">
        <v>376</v>
      </c>
      <c r="C318" s="213" t="s">
        <v>224</v>
      </c>
      <c r="D318" s="213">
        <v>5810</v>
      </c>
      <c r="E318" s="213">
        <v>1110</v>
      </c>
      <c r="F318" s="215" t="s">
        <v>222</v>
      </c>
    </row>
    <row r="319" spans="1:6" ht="13.8">
      <c r="A319" s="330" t="s">
        <v>3583</v>
      </c>
      <c r="B319" s="212" t="s">
        <v>374</v>
      </c>
      <c r="C319" s="215" t="s">
        <v>224</v>
      </c>
      <c r="D319" s="213">
        <v>5810</v>
      </c>
      <c r="E319" s="213">
        <v>1110</v>
      </c>
      <c r="F319" s="215" t="s">
        <v>222</v>
      </c>
    </row>
    <row r="320" spans="1:6" ht="13.8">
      <c r="A320" s="330" t="s">
        <v>3577</v>
      </c>
      <c r="B320" s="212" t="s">
        <v>376</v>
      </c>
      <c r="C320" s="213" t="s">
        <v>224</v>
      </c>
      <c r="D320" s="213">
        <v>5810</v>
      </c>
      <c r="E320" s="213">
        <v>1110</v>
      </c>
      <c r="F320" s="215" t="s">
        <v>222</v>
      </c>
    </row>
    <row r="321" spans="1:6" ht="13.8">
      <c r="A321" s="330" t="s">
        <v>3578</v>
      </c>
      <c r="B321" s="212" t="s">
        <v>486</v>
      </c>
      <c r="C321" s="213" t="s">
        <v>224</v>
      </c>
      <c r="D321" s="213">
        <v>7220</v>
      </c>
      <c r="E321" s="213">
        <v>1110</v>
      </c>
      <c r="F321" s="215" t="s">
        <v>222</v>
      </c>
    </row>
    <row r="322" spans="1:6">
      <c r="A322" s="332" t="s">
        <v>3590</v>
      </c>
      <c r="B322" s="332" t="s">
        <v>3571</v>
      </c>
      <c r="D322" s="213">
        <v>3010</v>
      </c>
      <c r="E322" s="213">
        <v>1110</v>
      </c>
      <c r="F322" s="215" t="s">
        <v>222</v>
      </c>
    </row>
    <row r="323" spans="1:6">
      <c r="A323" s="332" t="s">
        <v>3591</v>
      </c>
      <c r="B323" s="216" t="s">
        <v>437</v>
      </c>
      <c r="C323" s="213" t="s">
        <v>224</v>
      </c>
      <c r="F323" s="215" t="s">
        <v>222</v>
      </c>
    </row>
    <row r="324" spans="1:6">
      <c r="A324" s="332" t="s">
        <v>3592</v>
      </c>
      <c r="B324" s="332" t="s">
        <v>3571</v>
      </c>
      <c r="D324" s="213">
        <v>3010</v>
      </c>
      <c r="E324" s="213">
        <v>1110</v>
      </c>
      <c r="F324" s="215" t="s">
        <v>222</v>
      </c>
    </row>
    <row r="325" spans="1:6">
      <c r="A325" s="332" t="s">
        <v>3713</v>
      </c>
      <c r="B325" s="332" t="s">
        <v>3571</v>
      </c>
      <c r="D325" s="213">
        <v>3010</v>
      </c>
      <c r="E325" s="213">
        <v>1110</v>
      </c>
      <c r="F325" s="215" t="s">
        <v>222</v>
      </c>
    </row>
    <row r="326" spans="1:6">
      <c r="A326" s="332" t="s">
        <v>3714</v>
      </c>
      <c r="B326" s="332" t="s">
        <v>3571</v>
      </c>
      <c r="D326" s="213">
        <v>3010</v>
      </c>
      <c r="E326" s="213">
        <v>1110</v>
      </c>
      <c r="F326" s="215" t="s">
        <v>222</v>
      </c>
    </row>
    <row r="327" spans="1:6">
      <c r="A327" s="332" t="s">
        <v>3572</v>
      </c>
      <c r="B327" s="332" t="s">
        <v>3571</v>
      </c>
      <c r="D327" s="213">
        <v>3010</v>
      </c>
      <c r="E327" s="213">
        <v>1110</v>
      </c>
      <c r="F327" s="215" t="s">
        <v>222</v>
      </c>
    </row>
    <row r="328" spans="1:6">
      <c r="A328" s="332" t="s">
        <v>3652</v>
      </c>
      <c r="B328" s="332" t="s">
        <v>3571</v>
      </c>
      <c r="D328" s="213">
        <v>3010</v>
      </c>
      <c r="E328" s="213">
        <v>1110</v>
      </c>
      <c r="F328" s="215" t="s">
        <v>222</v>
      </c>
    </row>
    <row r="329" spans="1:6">
      <c r="A329" s="332" t="s">
        <v>3551</v>
      </c>
      <c r="B329" s="332" t="s">
        <v>3571</v>
      </c>
      <c r="D329" s="213">
        <v>3010</v>
      </c>
      <c r="E329" s="213">
        <v>1110</v>
      </c>
      <c r="F329" s="215" t="s">
        <v>222</v>
      </c>
    </row>
    <row r="330" spans="1:6">
      <c r="A330" s="332" t="s">
        <v>3722</v>
      </c>
      <c r="B330" s="332" t="s">
        <v>3571</v>
      </c>
      <c r="D330" s="213">
        <v>3010</v>
      </c>
      <c r="E330" s="213">
        <v>1110</v>
      </c>
      <c r="F330" s="215" t="s">
        <v>222</v>
      </c>
    </row>
    <row r="331" spans="1:6">
      <c r="A331" s="332" t="s">
        <v>3719</v>
      </c>
      <c r="B331" s="332" t="s">
        <v>3571</v>
      </c>
      <c r="D331" s="213">
        <v>3010</v>
      </c>
      <c r="E331" s="213">
        <v>1110</v>
      </c>
      <c r="F331" s="215" t="s">
        <v>222</v>
      </c>
    </row>
    <row r="332" spans="1:6">
      <c r="A332" s="332" t="s">
        <v>3699</v>
      </c>
      <c r="B332" s="332" t="s">
        <v>3571</v>
      </c>
      <c r="D332" s="213">
        <v>3010</v>
      </c>
      <c r="E332" s="213">
        <v>1110</v>
      </c>
      <c r="F332" s="215" t="s">
        <v>222</v>
      </c>
    </row>
    <row r="333" spans="1:6">
      <c r="A333" s="332" t="s">
        <v>3673</v>
      </c>
      <c r="B333" s="332" t="s">
        <v>3571</v>
      </c>
      <c r="D333" s="213">
        <v>3010</v>
      </c>
      <c r="E333" s="213">
        <v>1110</v>
      </c>
      <c r="F333" s="215" t="s">
        <v>222</v>
      </c>
    </row>
    <row r="334" spans="1:6">
      <c r="A334" s="332" t="s">
        <v>3659</v>
      </c>
      <c r="B334" s="332" t="s">
        <v>3571</v>
      </c>
      <c r="D334" s="213">
        <v>3010</v>
      </c>
      <c r="E334" s="213">
        <v>1110</v>
      </c>
      <c r="F334" s="215" t="s">
        <v>222</v>
      </c>
    </row>
    <row r="335" spans="1:6">
      <c r="A335" s="332" t="s">
        <v>3653</v>
      </c>
      <c r="B335" s="332" t="s">
        <v>3571</v>
      </c>
      <c r="D335" s="213">
        <v>3010</v>
      </c>
      <c r="E335" s="213">
        <v>1110</v>
      </c>
      <c r="F335" s="215" t="s">
        <v>222</v>
      </c>
    </row>
    <row r="336" spans="1:6">
      <c r="A336" s="332" t="s">
        <v>3656</v>
      </c>
      <c r="B336" s="332" t="s">
        <v>3571</v>
      </c>
      <c r="D336" s="213">
        <v>3010</v>
      </c>
      <c r="E336" s="213">
        <v>1110</v>
      </c>
      <c r="F336" s="215" t="s">
        <v>222</v>
      </c>
    </row>
    <row r="337" spans="1:6">
      <c r="A337" s="332" t="s">
        <v>3643</v>
      </c>
      <c r="B337" s="332" t="s">
        <v>3571</v>
      </c>
      <c r="D337" s="213">
        <v>3010</v>
      </c>
      <c r="E337" s="213">
        <v>1110</v>
      </c>
      <c r="F337" s="215" t="s">
        <v>222</v>
      </c>
    </row>
    <row r="338" spans="1:6">
      <c r="A338" s="332" t="s">
        <v>3624</v>
      </c>
      <c r="B338" s="332" t="s">
        <v>3571</v>
      </c>
      <c r="D338" s="213">
        <v>3010</v>
      </c>
      <c r="E338" s="213">
        <v>1110</v>
      </c>
      <c r="F338" s="215" t="s">
        <v>222</v>
      </c>
    </row>
    <row r="339" spans="1:6">
      <c r="A339" s="332" t="s">
        <v>3639</v>
      </c>
      <c r="B339" s="332" t="s">
        <v>3571</v>
      </c>
      <c r="D339" s="213">
        <v>3010</v>
      </c>
      <c r="E339" s="213">
        <v>1110</v>
      </c>
      <c r="F339" s="215" t="s">
        <v>222</v>
      </c>
    </row>
    <row r="340" spans="1:6">
      <c r="A340" s="332" t="s">
        <v>3644</v>
      </c>
      <c r="B340" s="332" t="s">
        <v>3571</v>
      </c>
      <c r="D340" s="213">
        <v>3010</v>
      </c>
      <c r="E340" s="213">
        <v>1110</v>
      </c>
      <c r="F340" s="215" t="s">
        <v>222</v>
      </c>
    </row>
    <row r="341" spans="1:6">
      <c r="A341" s="332" t="s">
        <v>3645</v>
      </c>
      <c r="B341" s="332" t="s">
        <v>3571</v>
      </c>
      <c r="D341" s="213">
        <v>3010</v>
      </c>
      <c r="E341" s="213">
        <v>1110</v>
      </c>
      <c r="F341" s="215" t="s">
        <v>222</v>
      </c>
    </row>
    <row r="342" spans="1:6">
      <c r="A342" s="332" t="s">
        <v>3646</v>
      </c>
      <c r="B342" s="332" t="s">
        <v>3571</v>
      </c>
      <c r="D342" s="213">
        <v>3010</v>
      </c>
      <c r="E342" s="213">
        <v>1110</v>
      </c>
      <c r="F342" s="215" t="s">
        <v>222</v>
      </c>
    </row>
    <row r="343" spans="1:6">
      <c r="A343" s="332" t="s">
        <v>3647</v>
      </c>
      <c r="B343" s="332" t="s">
        <v>3571</v>
      </c>
      <c r="D343" s="213">
        <v>3010</v>
      </c>
      <c r="E343" s="213">
        <v>1110</v>
      </c>
      <c r="F343" s="215" t="s">
        <v>222</v>
      </c>
    </row>
    <row r="344" spans="1:6">
      <c r="A344" s="329" t="s">
        <v>489</v>
      </c>
      <c r="B344" s="332" t="s">
        <v>3571</v>
      </c>
      <c r="D344" s="213">
        <v>3010</v>
      </c>
      <c r="E344" s="213">
        <v>1110</v>
      </c>
      <c r="F344" s="215" t="s">
        <v>222</v>
      </c>
    </row>
    <row r="345" spans="1:6">
      <c r="A345" s="332" t="s">
        <v>3750</v>
      </c>
      <c r="B345" s="332" t="s">
        <v>3571</v>
      </c>
      <c r="D345" s="213">
        <v>3010</v>
      </c>
      <c r="E345" s="213">
        <v>1110</v>
      </c>
      <c r="F345" s="215" t="s">
        <v>222</v>
      </c>
    </row>
    <row r="346" spans="1:6">
      <c r="A346" s="332" t="s">
        <v>3657</v>
      </c>
      <c r="B346" s="332" t="s">
        <v>3571</v>
      </c>
      <c r="D346" s="213">
        <v>3010</v>
      </c>
      <c r="E346" s="213">
        <v>1110</v>
      </c>
      <c r="F346" s="215" t="s">
        <v>222</v>
      </c>
    </row>
    <row r="347" spans="1:6">
      <c r="A347" s="329" t="s">
        <v>491</v>
      </c>
      <c r="B347" s="332" t="s">
        <v>3571</v>
      </c>
      <c r="D347" s="213">
        <v>3010</v>
      </c>
      <c r="E347" s="213">
        <v>1110</v>
      </c>
      <c r="F347" s="215" t="s">
        <v>222</v>
      </c>
    </row>
    <row r="348" spans="1:6">
      <c r="A348" s="329" t="s">
        <v>493</v>
      </c>
      <c r="B348" s="332" t="s">
        <v>3571</v>
      </c>
      <c r="D348" s="213">
        <v>3010</v>
      </c>
      <c r="E348" s="213">
        <v>1110</v>
      </c>
      <c r="F348" s="215" t="s">
        <v>222</v>
      </c>
    </row>
    <row r="349" spans="1:6">
      <c r="A349" s="332" t="s">
        <v>3724</v>
      </c>
      <c r="B349" s="332" t="s">
        <v>3571</v>
      </c>
      <c r="D349" s="213">
        <v>3010</v>
      </c>
      <c r="E349" s="213">
        <v>1110</v>
      </c>
      <c r="F349" s="215" t="s">
        <v>222</v>
      </c>
    </row>
    <row r="350" spans="1:6" ht="13.8">
      <c r="A350" s="330" t="s">
        <v>3662</v>
      </c>
      <c r="B350" s="216" t="s">
        <v>490</v>
      </c>
      <c r="C350" s="217" t="s">
        <v>224</v>
      </c>
      <c r="D350" s="213">
        <v>6670</v>
      </c>
      <c r="E350" s="213">
        <v>1110</v>
      </c>
      <c r="F350" s="217" t="s">
        <v>222</v>
      </c>
    </row>
    <row r="351" spans="1:6">
      <c r="A351" s="332" t="s">
        <v>3734</v>
      </c>
      <c r="B351" s="332" t="s">
        <v>3571</v>
      </c>
      <c r="D351" s="213">
        <v>3010</v>
      </c>
      <c r="E351" s="213">
        <v>1110</v>
      </c>
      <c r="F351" s="215" t="s">
        <v>222</v>
      </c>
    </row>
    <row r="352" spans="1:6">
      <c r="A352" s="332" t="s">
        <v>3735</v>
      </c>
      <c r="B352" s="332" t="s">
        <v>3571</v>
      </c>
      <c r="D352" s="213">
        <v>3010</v>
      </c>
      <c r="E352" s="213">
        <v>1110</v>
      </c>
      <c r="F352" s="215" t="s">
        <v>222</v>
      </c>
    </row>
    <row r="353" spans="1:6">
      <c r="A353" s="329" t="s">
        <v>495</v>
      </c>
      <c r="B353" s="216" t="s">
        <v>492</v>
      </c>
      <c r="C353" s="217" t="s">
        <v>224</v>
      </c>
      <c r="D353" s="213">
        <v>7220</v>
      </c>
      <c r="E353" s="213">
        <v>1110</v>
      </c>
      <c r="F353" s="217" t="s">
        <v>222</v>
      </c>
    </row>
    <row r="354" spans="1:6">
      <c r="A354" s="329" t="s">
        <v>497</v>
      </c>
      <c r="B354" s="212" t="s">
        <v>494</v>
      </c>
      <c r="C354" s="215" t="s">
        <v>224</v>
      </c>
      <c r="D354" s="213">
        <v>3010</v>
      </c>
      <c r="E354" s="213">
        <v>1110</v>
      </c>
      <c r="F354" s="215" t="s">
        <v>222</v>
      </c>
    </row>
    <row r="355" spans="1:6">
      <c r="A355" s="329" t="s">
        <v>499</v>
      </c>
      <c r="B355" s="332" t="s">
        <v>3571</v>
      </c>
      <c r="D355" s="213">
        <v>3010</v>
      </c>
      <c r="E355" s="213">
        <v>1110</v>
      </c>
      <c r="F355" s="215" t="s">
        <v>222</v>
      </c>
    </row>
    <row r="356" spans="1:6">
      <c r="A356" s="329" t="s">
        <v>501</v>
      </c>
      <c r="B356" s="332" t="s">
        <v>3571</v>
      </c>
      <c r="D356" s="213">
        <v>3010</v>
      </c>
      <c r="E356" s="213">
        <v>1110</v>
      </c>
      <c r="F356" s="215" t="s">
        <v>222</v>
      </c>
    </row>
    <row r="357" spans="1:6">
      <c r="A357" s="329" t="s">
        <v>217</v>
      </c>
      <c r="B357" s="332" t="s">
        <v>3571</v>
      </c>
      <c r="D357" s="213">
        <v>3010</v>
      </c>
      <c r="E357" s="213">
        <v>1110</v>
      </c>
      <c r="F357" s="215" t="s">
        <v>222</v>
      </c>
    </row>
    <row r="358" spans="1:6">
      <c r="A358" s="332" t="s">
        <v>3605</v>
      </c>
      <c r="B358" s="332" t="s">
        <v>3571</v>
      </c>
      <c r="D358" s="213">
        <v>3010</v>
      </c>
      <c r="E358" s="213">
        <v>1110</v>
      </c>
      <c r="F358" s="215" t="s">
        <v>222</v>
      </c>
    </row>
    <row r="359" spans="1:6" ht="13.8">
      <c r="A359" s="330" t="s">
        <v>3736</v>
      </c>
      <c r="B359" s="216" t="s">
        <v>496</v>
      </c>
      <c r="C359" s="217" t="s">
        <v>224</v>
      </c>
      <c r="D359" s="213">
        <v>5810</v>
      </c>
      <c r="E359" s="213">
        <v>1110</v>
      </c>
      <c r="F359" s="217" t="s">
        <v>222</v>
      </c>
    </row>
    <row r="360" spans="1:6">
      <c r="A360" s="332" t="s">
        <v>3710</v>
      </c>
      <c r="B360" s="332" t="s">
        <v>3571</v>
      </c>
      <c r="D360" s="213">
        <v>3010</v>
      </c>
      <c r="E360" s="213">
        <v>1110</v>
      </c>
      <c r="F360" s="215" t="s">
        <v>222</v>
      </c>
    </row>
    <row r="361" spans="1:6" ht="13.8">
      <c r="A361" s="330" t="s">
        <v>3715</v>
      </c>
      <c r="B361" s="216" t="s">
        <v>498</v>
      </c>
      <c r="C361" s="215" t="s">
        <v>224</v>
      </c>
      <c r="D361" s="213">
        <v>3550</v>
      </c>
      <c r="E361" s="213">
        <v>3800</v>
      </c>
      <c r="F361" s="217" t="s">
        <v>222</v>
      </c>
    </row>
    <row r="362" spans="1:6" ht="13.8">
      <c r="A362" s="330" t="s">
        <v>3751</v>
      </c>
      <c r="B362" s="216" t="s">
        <v>500</v>
      </c>
      <c r="C362" s="215" t="s">
        <v>224</v>
      </c>
      <c r="D362" s="213">
        <v>6386</v>
      </c>
      <c r="E362" s="213">
        <v>1110</v>
      </c>
      <c r="F362" s="217" t="s">
        <v>222</v>
      </c>
    </row>
    <row r="363" spans="1:6" ht="13.8">
      <c r="A363" s="330" t="s">
        <v>3663</v>
      </c>
      <c r="B363" s="216" t="s">
        <v>502</v>
      </c>
      <c r="C363" s="215" t="s">
        <v>224</v>
      </c>
      <c r="D363" s="213">
        <v>6385</v>
      </c>
      <c r="E363" s="213">
        <v>1110</v>
      </c>
      <c r="F363" s="217" t="s">
        <v>222</v>
      </c>
    </row>
    <row r="364" spans="1:6">
      <c r="A364" s="329" t="s">
        <v>503</v>
      </c>
      <c r="B364" s="216" t="s">
        <v>505</v>
      </c>
      <c r="C364" s="215" t="s">
        <v>224</v>
      </c>
      <c r="D364" s="213">
        <v>7220</v>
      </c>
      <c r="E364" s="213">
        <v>1110</v>
      </c>
      <c r="F364" s="217" t="s">
        <v>222</v>
      </c>
    </row>
    <row r="365" spans="1:6">
      <c r="A365" s="332" t="s">
        <v>3737</v>
      </c>
      <c r="B365" s="332" t="s">
        <v>3571</v>
      </c>
      <c r="D365" s="213">
        <v>3010</v>
      </c>
      <c r="E365" s="213">
        <v>1110</v>
      </c>
      <c r="F365" s="215" t="s">
        <v>222</v>
      </c>
    </row>
    <row r="366" spans="1:6">
      <c r="A366" s="332" t="s">
        <v>3707</v>
      </c>
      <c r="B366" s="332" t="s">
        <v>3571</v>
      </c>
      <c r="D366" s="213">
        <v>3010</v>
      </c>
      <c r="E366" s="213">
        <v>1110</v>
      </c>
      <c r="F366" s="215" t="s">
        <v>222</v>
      </c>
    </row>
    <row r="367" spans="1:6">
      <c r="A367" s="332" t="s">
        <v>3716</v>
      </c>
      <c r="B367" s="332" t="s">
        <v>3571</v>
      </c>
      <c r="D367" s="213">
        <v>3010</v>
      </c>
      <c r="E367" s="213">
        <v>1110</v>
      </c>
      <c r="F367" s="215" t="s">
        <v>222</v>
      </c>
    </row>
    <row r="368" spans="1:6">
      <c r="A368" s="332" t="s">
        <v>3606</v>
      </c>
      <c r="B368" s="332" t="s">
        <v>3571</v>
      </c>
      <c r="D368" s="213">
        <v>3010</v>
      </c>
      <c r="E368" s="213">
        <v>1110</v>
      </c>
      <c r="F368" s="215" t="s">
        <v>222</v>
      </c>
    </row>
    <row r="369" spans="1:6">
      <c r="A369" s="332" t="s">
        <v>3680</v>
      </c>
      <c r="B369" s="332" t="s">
        <v>3571</v>
      </c>
      <c r="D369" s="213">
        <v>3010</v>
      </c>
      <c r="E369" s="213">
        <v>1110</v>
      </c>
      <c r="F369" s="215" t="s">
        <v>222</v>
      </c>
    </row>
    <row r="370" spans="1:6">
      <c r="A370" s="332" t="s">
        <v>3706</v>
      </c>
      <c r="B370" s="332" t="s">
        <v>3571</v>
      </c>
      <c r="D370" s="213">
        <v>3010</v>
      </c>
      <c r="E370" s="213">
        <v>1110</v>
      </c>
      <c r="F370" s="215" t="s">
        <v>222</v>
      </c>
    </row>
    <row r="371" spans="1:6" ht="13.8">
      <c r="A371" s="330" t="s">
        <v>3738</v>
      </c>
      <c r="B371" s="216" t="s">
        <v>504</v>
      </c>
      <c r="C371" s="215" t="s">
        <v>224</v>
      </c>
      <c r="D371" s="213">
        <v>3180</v>
      </c>
      <c r="E371" s="213">
        <v>1110</v>
      </c>
      <c r="F371" s="217" t="s">
        <v>222</v>
      </c>
    </row>
    <row r="372" spans="1:6">
      <c r="A372" s="332" t="s">
        <v>3739</v>
      </c>
      <c r="B372" s="332" t="s">
        <v>3571</v>
      </c>
      <c r="D372" s="213">
        <v>3010</v>
      </c>
      <c r="E372" s="213">
        <v>1110</v>
      </c>
      <c r="F372" s="215" t="s">
        <v>222</v>
      </c>
    </row>
    <row r="373" spans="1:6">
      <c r="A373" s="332" t="s">
        <v>3752</v>
      </c>
      <c r="B373" s="332" t="s">
        <v>3571</v>
      </c>
      <c r="D373" s="213">
        <v>3010</v>
      </c>
      <c r="E373" s="213">
        <v>1110</v>
      </c>
      <c r="F373" s="215" t="s">
        <v>222</v>
      </c>
    </row>
    <row r="374" spans="1:6">
      <c r="A374" s="332" t="s">
        <v>3740</v>
      </c>
      <c r="B374" s="332" t="s">
        <v>3571</v>
      </c>
      <c r="D374" s="213">
        <v>3010</v>
      </c>
      <c r="E374" s="213">
        <v>1110</v>
      </c>
      <c r="F374" s="215" t="s">
        <v>222</v>
      </c>
    </row>
    <row r="375" spans="1:6">
      <c r="A375" s="332" t="s">
        <v>3704</v>
      </c>
      <c r="B375" s="332" t="s">
        <v>3571</v>
      </c>
      <c r="D375" s="213">
        <v>3010</v>
      </c>
      <c r="E375" s="213">
        <v>1110</v>
      </c>
      <c r="F375" s="215" t="s">
        <v>222</v>
      </c>
    </row>
    <row r="376" spans="1:6">
      <c r="A376" s="332" t="s">
        <v>3741</v>
      </c>
      <c r="B376" s="332" t="s">
        <v>3571</v>
      </c>
      <c r="D376" s="213">
        <v>3010</v>
      </c>
      <c r="E376" s="213">
        <v>1110</v>
      </c>
      <c r="F376" s="215" t="s">
        <v>222</v>
      </c>
    </row>
    <row r="377" spans="1:6">
      <c r="A377" s="332" t="s">
        <v>3693</v>
      </c>
      <c r="B377" s="332" t="s">
        <v>3571</v>
      </c>
      <c r="D377" s="213">
        <v>3010</v>
      </c>
      <c r="E377" s="213">
        <v>1110</v>
      </c>
      <c r="F377" s="215" t="s">
        <v>222</v>
      </c>
    </row>
    <row r="378" spans="1:6">
      <c r="A378" s="332" t="s">
        <v>3688</v>
      </c>
      <c r="B378" s="332" t="s">
        <v>3571</v>
      </c>
      <c r="D378" s="213">
        <v>3010</v>
      </c>
      <c r="E378" s="213">
        <v>1110</v>
      </c>
      <c r="F378" s="215" t="s">
        <v>222</v>
      </c>
    </row>
    <row r="379" spans="1:6">
      <c r="A379" s="332" t="s">
        <v>3700</v>
      </c>
      <c r="B379" s="332" t="s">
        <v>3571</v>
      </c>
      <c r="D379" s="213">
        <v>3010</v>
      </c>
      <c r="E379" s="213">
        <v>1110</v>
      </c>
      <c r="F379" s="215" t="s">
        <v>222</v>
      </c>
    </row>
    <row r="380" spans="1:6">
      <c r="A380" s="332" t="s">
        <v>3742</v>
      </c>
      <c r="B380" s="332" t="s">
        <v>3571</v>
      </c>
      <c r="D380" s="213">
        <v>3010</v>
      </c>
      <c r="E380" s="213">
        <v>1110</v>
      </c>
      <c r="F380" s="215" t="s">
        <v>222</v>
      </c>
    </row>
    <row r="381" spans="1:6">
      <c r="A381" s="332" t="s">
        <v>3720</v>
      </c>
      <c r="B381" s="332" t="s">
        <v>3571</v>
      </c>
      <c r="D381" s="213">
        <v>3010</v>
      </c>
      <c r="E381" s="213">
        <v>1110</v>
      </c>
      <c r="F381" s="215" t="s">
        <v>222</v>
      </c>
    </row>
    <row r="382" spans="1:6">
      <c r="A382" s="332" t="s">
        <v>3743</v>
      </c>
      <c r="B382" s="332" t="s">
        <v>3571</v>
      </c>
      <c r="D382" s="213">
        <v>3010</v>
      </c>
      <c r="E382" s="213">
        <v>1110</v>
      </c>
      <c r="F382" s="215" t="s">
        <v>222</v>
      </c>
    </row>
    <row r="383" spans="1:6">
      <c r="A383" s="332" t="s">
        <v>3744</v>
      </c>
      <c r="B383" s="332" t="s">
        <v>3571</v>
      </c>
      <c r="D383" s="213">
        <v>3010</v>
      </c>
      <c r="E383" s="213">
        <v>1110</v>
      </c>
      <c r="F383" s="215" t="s">
        <v>222</v>
      </c>
    </row>
    <row r="384" spans="1:6">
      <c r="A384" s="332" t="s">
        <v>3745</v>
      </c>
      <c r="B384" s="332" t="s">
        <v>3571</v>
      </c>
      <c r="D384" s="213">
        <v>3010</v>
      </c>
      <c r="E384" s="213">
        <v>1110</v>
      </c>
      <c r="F384" s="215" t="s">
        <v>222</v>
      </c>
    </row>
    <row r="385" spans="1:6">
      <c r="A385" s="332" t="s">
        <v>3696</v>
      </c>
      <c r="B385" s="332" t="s">
        <v>3571</v>
      </c>
      <c r="D385" s="213">
        <v>3010</v>
      </c>
      <c r="E385" s="213">
        <v>1110</v>
      </c>
      <c r="F385" s="215" t="s">
        <v>222</v>
      </c>
    </row>
    <row r="386" spans="1:6">
      <c r="A386" s="332" t="s">
        <v>3686</v>
      </c>
      <c r="B386" s="332" t="s">
        <v>3571</v>
      </c>
      <c r="D386" s="213">
        <v>3010</v>
      </c>
      <c r="E386" s="213">
        <v>1110</v>
      </c>
      <c r="F386" s="215" t="s">
        <v>222</v>
      </c>
    </row>
    <row r="387" spans="1:6">
      <c r="A387" s="332" t="s">
        <v>3746</v>
      </c>
      <c r="B387" s="332" t="s">
        <v>3571</v>
      </c>
      <c r="D387" s="213">
        <v>3010</v>
      </c>
      <c r="E387" s="213">
        <v>1110</v>
      </c>
      <c r="F387" s="215" t="s">
        <v>222</v>
      </c>
    </row>
    <row r="388" spans="1:6">
      <c r="A388" s="332" t="s">
        <v>3705</v>
      </c>
      <c r="B388" s="332" t="s">
        <v>3571</v>
      </c>
      <c r="D388" s="213">
        <v>3010</v>
      </c>
      <c r="E388" s="213">
        <v>1110</v>
      </c>
      <c r="F388" s="215" t="s">
        <v>222</v>
      </c>
    </row>
    <row r="389" spans="1:6">
      <c r="A389" s="332" t="s">
        <v>3697</v>
      </c>
      <c r="B389" s="332" t="s">
        <v>3571</v>
      </c>
      <c r="D389" s="213">
        <v>3010</v>
      </c>
      <c r="E389" s="213">
        <v>1110</v>
      </c>
      <c r="F389" s="215" t="s">
        <v>222</v>
      </c>
    </row>
    <row r="390" spans="1:6">
      <c r="A390" s="332" t="s">
        <v>3689</v>
      </c>
      <c r="B390" s="332" t="s">
        <v>3571</v>
      </c>
      <c r="D390" s="213">
        <v>3010</v>
      </c>
      <c r="E390" s="213">
        <v>1110</v>
      </c>
      <c r="F390" s="215" t="s">
        <v>222</v>
      </c>
    </row>
    <row r="391" spans="1:6">
      <c r="A391" s="332" t="s">
        <v>3683</v>
      </c>
      <c r="B391" s="332" t="s">
        <v>3571</v>
      </c>
      <c r="D391" s="213">
        <v>3010</v>
      </c>
      <c r="E391" s="213">
        <v>1110</v>
      </c>
      <c r="F391" s="215" t="s">
        <v>222</v>
      </c>
    </row>
    <row r="392" spans="1:6">
      <c r="A392" s="332" t="s">
        <v>3702</v>
      </c>
      <c r="B392" s="332" t="s">
        <v>3571</v>
      </c>
      <c r="D392" s="213">
        <v>3010</v>
      </c>
      <c r="E392" s="213">
        <v>1110</v>
      </c>
      <c r="F392" s="215" t="s">
        <v>222</v>
      </c>
    </row>
    <row r="393" spans="1:6">
      <c r="A393" s="332" t="s">
        <v>3674</v>
      </c>
      <c r="B393" s="332" t="s">
        <v>3571</v>
      </c>
      <c r="D393" s="213">
        <v>3010</v>
      </c>
      <c r="E393" s="213">
        <v>1110</v>
      </c>
      <c r="F393" s="215" t="s">
        <v>222</v>
      </c>
    </row>
    <row r="394" spans="1:6">
      <c r="A394" s="332" t="s">
        <v>3701</v>
      </c>
      <c r="B394" s="332" t="s">
        <v>3571</v>
      </c>
      <c r="D394" s="213">
        <v>3010</v>
      </c>
      <c r="E394" s="213">
        <v>1110</v>
      </c>
      <c r="F394" s="215" t="s">
        <v>222</v>
      </c>
    </row>
    <row r="395" spans="1:6">
      <c r="A395" s="332" t="s">
        <v>3703</v>
      </c>
      <c r="B395" s="332" t="s">
        <v>3571</v>
      </c>
      <c r="D395" s="213">
        <v>3010</v>
      </c>
      <c r="E395" s="213">
        <v>1110</v>
      </c>
      <c r="F395" s="215" t="s">
        <v>222</v>
      </c>
    </row>
    <row r="396" spans="1:6">
      <c r="A396" s="332" t="s">
        <v>3692</v>
      </c>
      <c r="B396" s="332" t="s">
        <v>3571</v>
      </c>
      <c r="D396" s="213">
        <v>3010</v>
      </c>
      <c r="E396" s="213">
        <v>1110</v>
      </c>
      <c r="F396" s="215" t="s">
        <v>222</v>
      </c>
    </row>
    <row r="397" spans="1:6">
      <c r="A397" s="332" t="s">
        <v>3717</v>
      </c>
      <c r="B397" s="332" t="s">
        <v>3571</v>
      </c>
      <c r="D397" s="213">
        <v>3010</v>
      </c>
      <c r="E397" s="213">
        <v>1110</v>
      </c>
      <c r="F397" s="215" t="s">
        <v>222</v>
      </c>
    </row>
    <row r="398" spans="1:6">
      <c r="A398" s="332" t="s">
        <v>3709</v>
      </c>
      <c r="B398" s="332" t="s">
        <v>3571</v>
      </c>
      <c r="D398" s="213">
        <v>3010</v>
      </c>
      <c r="E398" s="213">
        <v>1110</v>
      </c>
      <c r="F398" s="215" t="s">
        <v>222</v>
      </c>
    </row>
    <row r="399" spans="1:6">
      <c r="A399" s="332" t="s">
        <v>3718</v>
      </c>
      <c r="B399" s="332" t="s">
        <v>3571</v>
      </c>
      <c r="D399" s="213">
        <v>3010</v>
      </c>
      <c r="E399" s="213">
        <v>1110</v>
      </c>
      <c r="F399" s="215" t="s">
        <v>222</v>
      </c>
    </row>
    <row r="400" spans="1:6">
      <c r="A400" s="332" t="s">
        <v>3721</v>
      </c>
      <c r="B400" s="332" t="s">
        <v>3571</v>
      </c>
      <c r="D400" s="213">
        <v>3010</v>
      </c>
      <c r="E400" s="213">
        <v>1110</v>
      </c>
      <c r="F400" s="215" t="s">
        <v>222</v>
      </c>
    </row>
    <row r="401" spans="1:6">
      <c r="A401" s="332" t="s">
        <v>3690</v>
      </c>
      <c r="B401" s="332" t="s">
        <v>3571</v>
      </c>
      <c r="D401" s="213">
        <v>3010</v>
      </c>
      <c r="E401" s="213">
        <v>1110</v>
      </c>
      <c r="F401" s="215" t="s">
        <v>222</v>
      </c>
    </row>
    <row r="402" spans="1:6">
      <c r="A402" s="332" t="s">
        <v>3676</v>
      </c>
      <c r="B402" s="332" t="s">
        <v>3571</v>
      </c>
      <c r="D402" s="213">
        <v>3010</v>
      </c>
      <c r="E402" s="213">
        <v>1110</v>
      </c>
      <c r="F402" s="215" t="s">
        <v>222</v>
      </c>
    </row>
    <row r="403" spans="1:6">
      <c r="A403" s="332" t="s">
        <v>3677</v>
      </c>
      <c r="B403" s="332" t="s">
        <v>3571</v>
      </c>
      <c r="D403" s="213">
        <v>3010</v>
      </c>
      <c r="E403" s="213">
        <v>1110</v>
      </c>
      <c r="F403" s="215" t="s">
        <v>222</v>
      </c>
    </row>
    <row r="404" spans="1:6">
      <c r="A404" s="332" t="s">
        <v>3681</v>
      </c>
      <c r="B404" s="332" t="s">
        <v>3571</v>
      </c>
      <c r="D404" s="213">
        <v>3010</v>
      </c>
      <c r="E404" s="213">
        <v>1110</v>
      </c>
      <c r="F404" s="215" t="s">
        <v>222</v>
      </c>
    </row>
    <row r="405" spans="1:6">
      <c r="A405" s="332" t="s">
        <v>3660</v>
      </c>
      <c r="B405" s="332" t="s">
        <v>3571</v>
      </c>
      <c r="D405" s="213">
        <v>3010</v>
      </c>
      <c r="E405" s="213">
        <v>1110</v>
      </c>
      <c r="F405" s="215" t="s">
        <v>222</v>
      </c>
    </row>
    <row r="406" spans="1:6">
      <c r="A406" s="332" t="s">
        <v>3667</v>
      </c>
      <c r="B406" s="332" t="s">
        <v>3571</v>
      </c>
      <c r="D406" s="213">
        <v>3010</v>
      </c>
      <c r="E406" s="213">
        <v>1110</v>
      </c>
      <c r="F406" s="215" t="s">
        <v>222</v>
      </c>
    </row>
    <row r="407" spans="1:6">
      <c r="A407" s="332" t="s">
        <v>3668</v>
      </c>
      <c r="B407" s="332" t="s">
        <v>3571</v>
      </c>
      <c r="D407" s="213">
        <v>3010</v>
      </c>
      <c r="E407" s="213">
        <v>1110</v>
      </c>
      <c r="F407" s="215" t="s">
        <v>222</v>
      </c>
    </row>
    <row r="408" spans="1:6">
      <c r="A408" s="332" t="s">
        <v>3711</v>
      </c>
      <c r="B408" s="332" t="s">
        <v>3571</v>
      </c>
      <c r="D408" s="213">
        <v>3010</v>
      </c>
      <c r="E408" s="213">
        <v>1110</v>
      </c>
      <c r="F408" s="215" t="s">
        <v>222</v>
      </c>
    </row>
    <row r="409" spans="1:6">
      <c r="A409" s="332" t="s">
        <v>3694</v>
      </c>
      <c r="B409" s="332" t="s">
        <v>3571</v>
      </c>
      <c r="D409" s="213">
        <v>3010</v>
      </c>
      <c r="E409" s="213">
        <v>1110</v>
      </c>
      <c r="F409" s="215" t="s">
        <v>222</v>
      </c>
    </row>
    <row r="410" spans="1:6">
      <c r="A410" s="332" t="s">
        <v>3664</v>
      </c>
      <c r="B410" s="332" t="s">
        <v>3571</v>
      </c>
      <c r="D410" s="213">
        <v>3010</v>
      </c>
      <c r="E410" s="213">
        <v>1110</v>
      </c>
      <c r="F410" s="215" t="s">
        <v>222</v>
      </c>
    </row>
    <row r="411" spans="1:6">
      <c r="A411" s="332" t="s">
        <v>3747</v>
      </c>
      <c r="B411" s="332" t="s">
        <v>3571</v>
      </c>
      <c r="D411" s="213">
        <v>3010</v>
      </c>
      <c r="E411" s="213">
        <v>1110</v>
      </c>
      <c r="F411" s="215" t="s">
        <v>222</v>
      </c>
    </row>
    <row r="412" spans="1:6">
      <c r="A412" s="332" t="s">
        <v>3691</v>
      </c>
      <c r="B412" s="332" t="s">
        <v>3571</v>
      </c>
      <c r="D412" s="213">
        <v>3010</v>
      </c>
      <c r="E412" s="213">
        <v>1110</v>
      </c>
      <c r="F412" s="215" t="s">
        <v>222</v>
      </c>
    </row>
    <row r="413" spans="1:6">
      <c r="A413" s="332" t="s">
        <v>3665</v>
      </c>
      <c r="B413" s="332" t="s">
        <v>3571</v>
      </c>
      <c r="D413" s="213">
        <v>3010</v>
      </c>
      <c r="E413" s="213">
        <v>1110</v>
      </c>
      <c r="F413" s="215" t="s">
        <v>222</v>
      </c>
    </row>
    <row r="414" spans="1:6">
      <c r="A414" s="332" t="s">
        <v>3666</v>
      </c>
      <c r="B414" s="332" t="s">
        <v>3571</v>
      </c>
      <c r="D414" s="213">
        <v>3010</v>
      </c>
      <c r="E414" s="213">
        <v>1110</v>
      </c>
      <c r="F414" s="215" t="s">
        <v>222</v>
      </c>
    </row>
    <row r="415" spans="1:6">
      <c r="A415" s="332" t="s">
        <v>3708</v>
      </c>
      <c r="B415" s="332" t="s">
        <v>3571</v>
      </c>
      <c r="D415" s="213">
        <v>3010</v>
      </c>
      <c r="E415" s="213">
        <v>1110</v>
      </c>
      <c r="F415" s="215" t="s">
        <v>222</v>
      </c>
    </row>
    <row r="416" spans="1:6">
      <c r="A416" s="332" t="s">
        <v>3712</v>
      </c>
      <c r="B416" s="332" t="s">
        <v>3571</v>
      </c>
      <c r="D416" s="213">
        <v>3010</v>
      </c>
      <c r="E416" s="213">
        <v>1110</v>
      </c>
      <c r="F416" s="215" t="s">
        <v>222</v>
      </c>
    </row>
    <row r="417" spans="1:6">
      <c r="A417" s="332" t="s">
        <v>3593</v>
      </c>
      <c r="B417" s="332" t="s">
        <v>3571</v>
      </c>
      <c r="D417" s="213">
        <v>3010</v>
      </c>
      <c r="E417" s="213">
        <v>1110</v>
      </c>
      <c r="F417" s="215" t="s">
        <v>222</v>
      </c>
    </row>
    <row r="418" spans="1:6">
      <c r="A418" s="332" t="s">
        <v>3675</v>
      </c>
      <c r="B418" s="332" t="s">
        <v>3571</v>
      </c>
      <c r="D418" s="213">
        <v>3010</v>
      </c>
      <c r="E418" s="213">
        <v>1110</v>
      </c>
      <c r="F418" s="215" t="s">
        <v>222</v>
      </c>
    </row>
    <row r="419" spans="1:6">
      <c r="A419" s="114"/>
      <c r="B419" s="332"/>
    </row>
    <row r="420" spans="1:6">
      <c r="A420" s="114"/>
      <c r="B420" s="332"/>
    </row>
    <row r="421" spans="1:6">
      <c r="A421" s="114"/>
      <c r="B421" s="332"/>
    </row>
    <row r="422" spans="1:6">
      <c r="A422" s="114"/>
      <c r="B422" s="332"/>
    </row>
    <row r="423" spans="1:6">
      <c r="A423" s="114"/>
      <c r="B423" s="332"/>
    </row>
    <row r="424" spans="1:6">
      <c r="A424" s="114"/>
      <c r="B424" s="332"/>
    </row>
    <row r="425" spans="1:6">
      <c r="A425" s="114"/>
      <c r="B425" s="332"/>
    </row>
  </sheetData>
  <autoFilter ref="A3:F425">
    <sortState ref="A4:F425">
      <sortCondition ref="A3:A190"/>
    </sortState>
  </autoFilter>
  <conditionalFormatting sqref="A1:A199 A426:A65536">
    <cfRule type="duplicateValues" dxfId="0" priority="1" stopIfTrue="1"/>
  </conditionalFormatting>
  <printOptions horizontalCentered="1" verticalCentered="1" gridLines="1"/>
  <pageMargins left="0.75" right="0.75" top="1" bottom="1" header="0.5" footer="0.5"/>
  <pageSetup orientation="portrait" r:id="rId1"/>
  <headerFooter alignWithMargins="0">
    <oddFooter>&amp;L&amp;P&amp;N&amp;R&amp;D&amp;T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Certificated</vt:lpstr>
      <vt:lpstr>Classified</vt:lpstr>
      <vt:lpstr>Other Expenses</vt:lpstr>
      <vt:lpstr>Names of FS</vt:lpstr>
      <vt:lpstr>Programs</vt:lpstr>
      <vt:lpstr>_cer1</vt:lpstr>
      <vt:lpstr>_med1</vt:lpstr>
      <vt:lpstr>_med2</vt:lpstr>
      <vt:lpstr>all</vt:lpstr>
      <vt:lpstr>cben</vt:lpstr>
      <vt:lpstr>Classified!cben2</vt:lpstr>
      <vt:lpstr>clas</vt:lpstr>
      <vt:lpstr>Classified!class</vt:lpstr>
      <vt:lpstr>class1</vt:lpstr>
      <vt:lpstr>Classified!class2</vt:lpstr>
      <vt:lpstr>FiscalNames</vt:lpstr>
      <vt:lpstr>Certificated!Print_Area</vt:lpstr>
      <vt:lpstr>Classified!Print_Area</vt:lpstr>
      <vt:lpstr>'Other Expenses'!Print_Area</vt:lpstr>
      <vt:lpstr>Programs!Print_Titles</vt:lpstr>
      <vt:lpstr>tben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audrey.tieger</dc:creator>
  <cp:lastModifiedBy>Windows User</cp:lastModifiedBy>
  <cp:lastPrinted>2016-11-16T22:46:11Z</cp:lastPrinted>
  <dcterms:created xsi:type="dcterms:W3CDTF">2002-12-02T21:48:34Z</dcterms:created>
  <dcterms:modified xsi:type="dcterms:W3CDTF">2017-04-20T19:28:45Z</dcterms:modified>
</cp:coreProperties>
</file>